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5" windowWidth="9420" windowHeight="8550" tabRatio="870" firstSheet="2" activeTab="6"/>
  </bookViews>
  <sheets>
    <sheet name="Introduction" sheetId="1" r:id="rId1"/>
    <sheet name="Racing birds (non breeders)" sheetId="2" r:id="rId2"/>
    <sheet name="Racing birds (pre-breeding)" sheetId="3" r:id="rId3"/>
    <sheet name="Racing birds (breeding)" sheetId="4" r:id="rId4"/>
    <sheet name="Non racing (non breeders)" sheetId="5" r:id="rId5"/>
    <sheet name="Non racers (pre breeding)" sheetId="6" r:id="rId6"/>
    <sheet name="Non racers (breeding)" sheetId="7" r:id="rId7"/>
  </sheets>
  <definedNames>
    <definedName name="_xlnm.Print_Area" localSheetId="0">'Introduction'!$A$1:$K$49</definedName>
    <definedName name="_xlnm.Print_Area" localSheetId="6">'Non racers (breeding)'!$A$1:$L$28</definedName>
    <definedName name="_xlnm.Print_Area" localSheetId="5">'Non racers (pre breeding)'!$A$1:$L$47</definedName>
    <definedName name="_xlnm.Print_Area" localSheetId="4">'Non racing (non breeders)'!$A$1:$L$28</definedName>
    <definedName name="_xlnm.Print_Area" localSheetId="1">'Racing birds (non breeders)'!$A$1:$M$27</definedName>
    <definedName name="_xlnm.Print_Area" localSheetId="2">'Racing birds (pre-breeding)'!$A$1:$L$47</definedName>
  </definedNames>
  <calcPr fullCalcOnLoad="1"/>
</workbook>
</file>

<file path=xl/sharedStrings.xml><?xml version="1.0" encoding="utf-8"?>
<sst xmlns="http://schemas.openxmlformats.org/spreadsheetml/2006/main" count="667" uniqueCount="100">
  <si>
    <t>grams</t>
  </si>
  <si>
    <t>mls</t>
  </si>
  <si>
    <r>
      <t xml:space="preserve">Add </t>
    </r>
    <r>
      <rPr>
        <i/>
        <sz val="10"/>
        <color indexed="17"/>
        <rFont val="Arial"/>
        <family val="2"/>
      </rPr>
      <t xml:space="preserve">Potent Brew      </t>
    </r>
    <r>
      <rPr>
        <i/>
        <sz val="10"/>
        <color indexed="10"/>
        <rFont val="Arial"/>
        <family val="2"/>
      </rPr>
      <t>Once a week</t>
    </r>
  </si>
  <si>
    <t>tsp</t>
  </si>
  <si>
    <t>Breeding season</t>
  </si>
  <si>
    <r>
      <t xml:space="preserve">Add </t>
    </r>
    <r>
      <rPr>
        <i/>
        <sz val="10"/>
        <color indexed="17"/>
        <rFont val="Arial"/>
        <family val="2"/>
      </rPr>
      <t xml:space="preserve">Potent Brew      </t>
    </r>
    <r>
      <rPr>
        <i/>
        <sz val="10"/>
        <color indexed="10"/>
        <rFont val="Arial"/>
        <family val="2"/>
      </rPr>
      <t>Daily</t>
    </r>
  </si>
  <si>
    <t>Mimicking wild diets</t>
  </si>
  <si>
    <t>Maximum nutrition for chick health, growth and survival</t>
  </si>
  <si>
    <t>Lead-up to breeding</t>
  </si>
  <si>
    <t>Bringing birds into breeding condition. This is a very important period</t>
  </si>
  <si>
    <t>Thirdly they are carefully designed to simulate the nutritional variation of seasonal, wild bird diets. This plan will help you to do this most effectively with your birds. The rewards can be extraordinary.</t>
  </si>
  <si>
    <t>Interpreting the results</t>
  </si>
  <si>
    <t>Breeders requiring advice on this plan or sick bird problems should contact our free advice service:</t>
  </si>
  <si>
    <t>The Birdcare Company</t>
  </si>
  <si>
    <t>21-22 Spring Mill Ind Est</t>
  </si>
  <si>
    <t>Avening Road</t>
  </si>
  <si>
    <t>Nailsworth</t>
  </si>
  <si>
    <t>Glos</t>
  </si>
  <si>
    <t>GL6 0BS</t>
  </si>
  <si>
    <t>United Kingdom</t>
  </si>
  <si>
    <t>Tel: Int + 44 (0)1453 835330</t>
  </si>
  <si>
    <t>Fax: Int + 44 (0)1453 834302</t>
  </si>
  <si>
    <t>E-mail:advice@BirdcareCo.com</t>
  </si>
  <si>
    <t xml:space="preserve">Birds are designed to cope with variations in the quality of the food they eat. Their requirements are not totally precise. This program produces very precise figures. Please use them as a guideline and do not get too worried about accuracy. Birdcare Company supplements are very safe. They can be used well above the recommended levels without risk.                 The program divides your supplements needs into five groups. </t>
  </si>
  <si>
    <r>
      <t xml:space="preserve">The Birdcare Company's supplements system is completely different to traditional supplements. Firstly they are incredibly comprehensive. You will no longer have to buy lots of different individual supplements to plug the gaps in your birds' diets. In fact our five nutritional products provide better nutrition than diets cobbled together from a combination of human, animal and bird supplements used by many experienced Continental bird keepers.                                                                                                                                                                                                           </t>
    </r>
    <r>
      <rPr>
        <sz val="10"/>
        <color indexed="9"/>
        <rFont val="Arial"/>
        <family val="2"/>
      </rPr>
      <t xml:space="preserve">.  </t>
    </r>
    <r>
      <rPr>
        <sz val="10"/>
        <rFont val="Arial"/>
        <family val="0"/>
      </rPr>
      <t xml:space="preserve">                                                                                                                                                                                                                                                                 </t>
    </r>
  </si>
  <si>
    <t xml:space="preserve">Secondly they are made from ingredients that more closely match the form of nutrients your birds get in the wild. We are passionate about getting nutrients out of the gut and into the bloodstream by using highly bio-available (chelated) minerals and other more natural ingredients. This strongly differentiates our products from most other bird supplements.           </t>
  </si>
  <si>
    <t>The number of birds in this group</t>
  </si>
  <si>
    <t>Approx daily food intake</t>
  </si>
  <si>
    <t>heaped dessertspoons</t>
  </si>
  <si>
    <t>How much water do you give this group of birds each day?</t>
  </si>
  <si>
    <t>litres</t>
  </si>
  <si>
    <t xml:space="preserve">Below are the supplements you feed (daily unless stated) in addition to corn. </t>
  </si>
  <si>
    <t>level teaspoons</t>
  </si>
  <si>
    <r>
      <t xml:space="preserve">Triumph                              </t>
    </r>
    <r>
      <rPr>
        <i/>
        <sz val="10"/>
        <color indexed="10"/>
        <rFont val="Arial"/>
        <family val="2"/>
      </rPr>
      <t>3 days prior and 2 days after racing</t>
    </r>
  </si>
  <si>
    <t>Racing birds (non breeders)</t>
  </si>
  <si>
    <r>
      <t xml:space="preserve">Aviclens                                   </t>
    </r>
    <r>
      <rPr>
        <i/>
        <sz val="10"/>
        <color indexed="10"/>
        <rFont val="Arial"/>
        <family val="2"/>
      </rPr>
      <t>daily</t>
    </r>
  </si>
  <si>
    <r>
      <t>Add Calcivet</t>
    </r>
    <r>
      <rPr>
        <sz val="10"/>
        <rFont val="Arial"/>
        <family val="2"/>
      </rPr>
      <t xml:space="preserve">                 </t>
    </r>
    <r>
      <rPr>
        <sz val="10"/>
        <color indexed="10"/>
        <rFont val="Arial"/>
        <family val="2"/>
      </rPr>
      <t xml:space="preserve"> </t>
    </r>
    <r>
      <rPr>
        <i/>
        <sz val="10"/>
        <color indexed="10"/>
        <rFont val="Arial"/>
        <family val="2"/>
      </rPr>
      <t>One day before and one day after racing</t>
    </r>
  </si>
  <si>
    <t>Consumption in one week</t>
  </si>
  <si>
    <r>
      <t>ProBoost SuperMax</t>
    </r>
    <r>
      <rPr>
        <sz val="10"/>
        <rFont val="Arial"/>
        <family val="2"/>
      </rPr>
      <t xml:space="preserve">        </t>
    </r>
    <r>
      <rPr>
        <i/>
        <sz val="10"/>
        <color indexed="10"/>
        <rFont val="Arial"/>
        <family val="2"/>
      </rPr>
      <t>none for non-breeders</t>
    </r>
  </si>
  <si>
    <t>Consumption in one month</t>
  </si>
  <si>
    <t>Consumption in three months</t>
  </si>
  <si>
    <t>Consumption in one year</t>
  </si>
  <si>
    <t>Bringing racing birds into breeding condition</t>
  </si>
  <si>
    <t>Supplements to feed for the first week</t>
  </si>
  <si>
    <t>Supplements to feed for the second week</t>
  </si>
  <si>
    <t>Supplements to feed for the third week</t>
  </si>
  <si>
    <t>Supplements to feed for the fourth week</t>
  </si>
  <si>
    <t>Supplements to feed for the fifth week</t>
  </si>
  <si>
    <t>Supplements to feed for the sixth week</t>
  </si>
  <si>
    <t>We recommend you spend six weeks bringing your birds into breeding condition. This program mimics the steadily increasing nutritional value of wild bird diets. It is the key stimulus to top breeding condition. Here are the amounts to feed during each of those weeks. Note that Potent Brew goes from once a week to daily for the fifth and sixth weeks!                                                                                                                                               There is a summary at the bottom of the page estimating your requirements for these six weeks.</t>
  </si>
  <si>
    <t>Totals for six week period</t>
  </si>
  <si>
    <t>kilograms</t>
  </si>
  <si>
    <t>Non racing birds (non breeders)</t>
  </si>
  <si>
    <r>
      <t>Add Calcivet</t>
    </r>
    <r>
      <rPr>
        <sz val="10"/>
        <rFont val="Arial"/>
        <family val="2"/>
      </rPr>
      <t xml:space="preserve">                 </t>
    </r>
    <r>
      <rPr>
        <sz val="10"/>
        <color indexed="10"/>
        <rFont val="Arial"/>
        <family val="2"/>
      </rPr>
      <t xml:space="preserve"> </t>
    </r>
    <r>
      <rPr>
        <i/>
        <sz val="10"/>
        <color indexed="10"/>
        <rFont val="Arial"/>
        <family val="2"/>
      </rPr>
      <t>Once a week</t>
    </r>
  </si>
  <si>
    <r>
      <t xml:space="preserve">Triumph                             </t>
    </r>
    <r>
      <rPr>
        <i/>
        <sz val="10"/>
        <color indexed="10"/>
        <rFont val="Arial"/>
        <family val="2"/>
      </rPr>
      <t xml:space="preserve"> Only if sick</t>
    </r>
  </si>
  <si>
    <r>
      <t xml:space="preserve">Aviclens                                  </t>
    </r>
    <r>
      <rPr>
        <i/>
        <sz val="10"/>
        <color indexed="10"/>
        <rFont val="Arial"/>
        <family val="2"/>
      </rPr>
      <t xml:space="preserve"> Daily</t>
    </r>
  </si>
  <si>
    <t>Racing birds (breeding)</t>
  </si>
  <si>
    <r>
      <t>Add Calcivet</t>
    </r>
    <r>
      <rPr>
        <sz val="10"/>
        <rFont val="Arial"/>
        <family val="2"/>
      </rPr>
      <t xml:space="preserve">                 </t>
    </r>
    <r>
      <rPr>
        <sz val="10"/>
        <color indexed="10"/>
        <rFont val="Arial"/>
        <family val="2"/>
      </rPr>
      <t xml:space="preserve"> </t>
    </r>
    <r>
      <rPr>
        <i/>
        <sz val="10"/>
        <color indexed="10"/>
        <rFont val="Arial"/>
        <family val="2"/>
      </rPr>
      <t>Five days a week</t>
    </r>
  </si>
  <si>
    <r>
      <t xml:space="preserve">Aviclens                                 </t>
    </r>
    <r>
      <rPr>
        <i/>
        <sz val="10"/>
        <color indexed="17"/>
        <rFont val="Arial"/>
        <family val="2"/>
      </rPr>
      <t xml:space="preserve"> </t>
    </r>
    <r>
      <rPr>
        <i/>
        <sz val="10"/>
        <color indexed="10"/>
        <rFont val="Arial"/>
        <family val="2"/>
      </rPr>
      <t xml:space="preserve"> Daily</t>
    </r>
  </si>
  <si>
    <t>These supplements are designed to be used in conjunction with 'traditional diets' which will include dry seeds, peas, beans and fresh foods like vegetables. You should not need any other supplements as our products are very comprehensive. Contact us if you need further guidance.</t>
  </si>
  <si>
    <t>Wild birds breed when the food quality is best for rearing chicks successfully. This system enables you to match these seasonal changes with our products.</t>
  </si>
  <si>
    <t>The plan also deals with the different nutritional needs of racing and non racing birds. So there are six options (you may wish to split your flock into different groups and use different spreadsheets for each group.</t>
  </si>
  <si>
    <t>Welcome to better health, better racing and better breeding</t>
  </si>
  <si>
    <t>Select the appropriate worksheet for each group of birds and enter the number of birds in the group and the amount of water you supply this group every day.</t>
  </si>
  <si>
    <t>Racing birds (not breeding)</t>
  </si>
  <si>
    <t>Racing birds (pre breeding) - this six week plan brings your birds into breeding condition very effectively.</t>
  </si>
  <si>
    <t>Non racing birds (not breeding)</t>
  </si>
  <si>
    <t>Non racing birds (pre breeding) - this six week plan brings your birds into breeding condition very effectively.</t>
  </si>
  <si>
    <t>Non racing birds (breeding)</t>
  </si>
  <si>
    <t>The Birdcare Company system is designed to mimic wild bird diets as they improve leading up to the breeding season. We recommend this should process should take about six weeks for pigeons.</t>
  </si>
  <si>
    <t>Each page gives you the daily ration of each supplement to use. Note carefully that not all products are given every day!</t>
  </si>
  <si>
    <t>It then calculates your requirements for this group of birds for periods of one week, one month, three months or one year. This is designed to help you to order in the most economical quantities.</t>
  </si>
  <si>
    <t>Pigeons</t>
  </si>
  <si>
    <t>Maintenance period</t>
  </si>
  <si>
    <t>Maintenance period and moult</t>
  </si>
  <si>
    <t>The Birdcare Company supplements system provides very comprehensive nutrition. It is probably more expensive than your curent system. Feel free to try it on a small group fo birds to start with and extend its use when you are happy. Please contact our free advice service if you have any questions or problems. See below for details.</t>
  </si>
  <si>
    <t>Web site: www.BirdcareCo.com/pigeons</t>
  </si>
  <si>
    <t xml:space="preserve">      or 0845 130 8600 (local call charge from UK phones only)</t>
  </si>
  <si>
    <r>
      <t>Pigeon Essentials/</t>
    </r>
    <r>
      <rPr>
        <i/>
        <sz val="10"/>
        <color indexed="12"/>
        <rFont val="Arial"/>
        <family val="2"/>
      </rPr>
      <t>Pigeon Feast</t>
    </r>
  </si>
  <si>
    <r>
      <t>Calcivet</t>
    </r>
  </si>
  <si>
    <t xml:space="preserve">Triumph </t>
  </si>
  <si>
    <t>Potent Brew</t>
  </si>
  <si>
    <t>Aviclens</t>
  </si>
  <si>
    <r>
      <t>ProBoost SuperMax</t>
    </r>
  </si>
  <si>
    <t>grams of P. Feast</t>
  </si>
  <si>
    <r>
      <t>Pigeon Essentials</t>
    </r>
    <r>
      <rPr>
        <i/>
        <sz val="10"/>
        <color indexed="10"/>
        <rFont val="Arial"/>
        <family val="2"/>
      </rPr>
      <t xml:space="preserve">                         Daily</t>
    </r>
  </si>
  <si>
    <r>
      <t>Calcivet</t>
    </r>
    <r>
      <rPr>
        <sz val="10"/>
        <rFont val="Arial"/>
        <family val="2"/>
      </rPr>
      <t xml:space="preserve">                 </t>
    </r>
    <r>
      <rPr>
        <sz val="10"/>
        <color indexed="10"/>
        <rFont val="Arial"/>
        <family val="2"/>
      </rPr>
      <t xml:space="preserve"> </t>
    </r>
    <r>
      <rPr>
        <i/>
        <sz val="10"/>
        <color indexed="10"/>
        <rFont val="Arial"/>
        <family val="2"/>
      </rPr>
      <t>One day before and one day after racing</t>
    </r>
  </si>
  <si>
    <r>
      <t xml:space="preserve">Potent Brew      </t>
    </r>
    <r>
      <rPr>
        <i/>
        <sz val="10"/>
        <color indexed="10"/>
        <rFont val="Arial"/>
        <family val="2"/>
      </rPr>
      <t>Once a week</t>
    </r>
  </si>
  <si>
    <r>
      <t>Pigeon Essentials</t>
    </r>
    <r>
      <rPr>
        <i/>
        <sz val="10"/>
        <color indexed="10"/>
        <rFont val="Arial"/>
        <family val="2"/>
      </rPr>
      <t xml:space="preserve"> </t>
    </r>
  </si>
  <si>
    <r>
      <t>Calcivet</t>
    </r>
    <r>
      <rPr>
        <sz val="10"/>
        <rFont val="Arial"/>
        <family val="2"/>
      </rPr>
      <t xml:space="preserve">   </t>
    </r>
  </si>
  <si>
    <t xml:space="preserve">Triumph  </t>
  </si>
  <si>
    <t xml:space="preserve">Potent Brew  </t>
  </si>
  <si>
    <t xml:space="preserve">Aviclens   </t>
  </si>
  <si>
    <r>
      <t>ProBoost SuperMax</t>
    </r>
    <r>
      <rPr>
        <sz val="10"/>
        <rFont val="Arial"/>
        <family val="2"/>
      </rPr>
      <t xml:space="preserve"> </t>
    </r>
  </si>
  <si>
    <r>
      <t>Pigeon Essentials/</t>
    </r>
    <r>
      <rPr>
        <sz val="10"/>
        <color indexed="12"/>
        <rFont val="Arial"/>
        <family val="2"/>
      </rPr>
      <t>Pigeon Feast</t>
    </r>
  </si>
  <si>
    <r>
      <t>ProBoost SuperMax</t>
    </r>
    <r>
      <rPr>
        <sz val="10"/>
        <rFont val="Arial"/>
        <family val="2"/>
      </rPr>
      <t xml:space="preserve">       </t>
    </r>
    <r>
      <rPr>
        <i/>
        <sz val="10"/>
        <color indexed="10"/>
        <rFont val="Arial"/>
        <family val="2"/>
      </rPr>
      <t>Daily</t>
    </r>
  </si>
  <si>
    <r>
      <t xml:space="preserve">Potent Brew      </t>
    </r>
    <r>
      <rPr>
        <i/>
        <sz val="10"/>
        <color indexed="10"/>
        <rFont val="Arial"/>
        <family val="2"/>
      </rPr>
      <t>Daily</t>
    </r>
  </si>
  <si>
    <r>
      <t>Pigeon Essentials</t>
    </r>
    <r>
      <rPr>
        <i/>
        <sz val="10"/>
        <color indexed="10"/>
        <rFont val="Arial"/>
        <family val="2"/>
      </rPr>
      <t xml:space="preserve">                        </t>
    </r>
    <r>
      <rPr>
        <i/>
        <sz val="10"/>
        <color indexed="12"/>
        <rFont val="Arial"/>
        <family val="2"/>
      </rPr>
      <t xml:space="preserve"> (or Pigeon Feast below)   </t>
    </r>
    <r>
      <rPr>
        <i/>
        <sz val="10"/>
        <color indexed="10"/>
        <rFont val="Arial"/>
        <family val="2"/>
      </rPr>
      <t xml:space="preserve">             Daily</t>
    </r>
  </si>
  <si>
    <t>grams P. Essentials</t>
  </si>
  <si>
    <t>Bringing non racing birds into breeding condition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</si>
</sst>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0"/>
    <numFmt numFmtId="175" formatCode="0.0000"/>
    <numFmt numFmtId="176" formatCode="0.00000000"/>
    <numFmt numFmtId="177" formatCode="0.0000000"/>
    <numFmt numFmtId="178" formatCode="0.000000"/>
    <numFmt numFmtId="179" formatCode="0\g"/>
    <numFmt numFmtId="180" formatCode="0,000\g"/>
  </numFmts>
  <fonts count="48">
    <font>
      <sz val="10"/>
      <name val="Arial"/>
      <family val="0"/>
    </font>
    <font>
      <sz val="10"/>
      <color indexed="17"/>
      <name val="Arial"/>
      <family val="2"/>
    </font>
    <font>
      <sz val="10"/>
      <color indexed="10"/>
      <name val="Arial"/>
      <family val="2"/>
    </font>
    <font>
      <i/>
      <sz val="10"/>
      <color indexed="10"/>
      <name val="Arial"/>
      <family val="2"/>
    </font>
    <font>
      <i/>
      <sz val="10"/>
      <color indexed="17"/>
      <name val="Arial"/>
      <family val="2"/>
    </font>
    <font>
      <sz val="10"/>
      <color indexed="12"/>
      <name val="Arial"/>
      <family val="2"/>
    </font>
    <font>
      <b/>
      <sz val="14"/>
      <name val="Arial"/>
      <family val="2"/>
    </font>
    <font>
      <b/>
      <sz val="10"/>
      <name val="Arial"/>
      <family val="2"/>
    </font>
    <font>
      <b/>
      <sz val="10"/>
      <color indexed="17"/>
      <name val="Arial"/>
      <family val="2"/>
    </font>
    <font>
      <sz val="14"/>
      <name val="Arial"/>
      <family val="2"/>
    </font>
    <font>
      <sz val="10"/>
      <color indexed="9"/>
      <name val="Arial"/>
      <family val="2"/>
    </font>
    <font>
      <b/>
      <sz val="12"/>
      <color indexed="17"/>
      <name val="Arial"/>
      <family val="2"/>
    </font>
    <font>
      <sz val="8"/>
      <name val="Arial"/>
      <family val="2"/>
    </font>
    <font>
      <i/>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5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8">
    <xf numFmtId="0" fontId="0" fillId="0" borderId="0" xfId="0" applyAlignment="1">
      <alignment/>
    </xf>
    <xf numFmtId="0" fontId="5"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 fillId="0" borderId="0" xfId="0" applyFont="1" applyFill="1" applyBorder="1" applyAlignment="1">
      <alignment horizontal="center" vertical="center" wrapText="1"/>
    </xf>
    <xf numFmtId="0" fontId="0" fillId="0" borderId="0" xfId="0" applyAlignment="1">
      <alignment horizontal="left" vertical="top" wrapText="1"/>
    </xf>
    <xf numFmtId="0" fontId="0" fillId="33" borderId="0" xfId="0" applyFill="1" applyAlignment="1">
      <alignment horizontal="left" vertical="top" wrapText="1"/>
    </xf>
    <xf numFmtId="0" fontId="0" fillId="0" borderId="0" xfId="0" applyFont="1" applyAlignment="1">
      <alignment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6" fillId="0" borderId="0" xfId="0" applyFont="1" applyFill="1" applyAlignment="1">
      <alignment horizontal="center" vertical="top"/>
    </xf>
    <xf numFmtId="0" fontId="2" fillId="34" borderId="0" xfId="0" applyFont="1" applyFill="1" applyAlignment="1">
      <alignment vertical="center"/>
    </xf>
    <xf numFmtId="0" fontId="2" fillId="34" borderId="0" xfId="0" applyNumberFormat="1" applyFont="1" applyFill="1" applyAlignment="1">
      <alignment vertical="center"/>
    </xf>
    <xf numFmtId="0" fontId="0" fillId="0" borderId="0" xfId="0" applyFont="1" applyFill="1" applyAlignment="1">
      <alignment vertical="center"/>
    </xf>
    <xf numFmtId="0" fontId="0" fillId="0" borderId="0" xfId="0" applyNumberFormat="1" applyFont="1" applyFill="1" applyAlignment="1">
      <alignment vertical="center"/>
    </xf>
    <xf numFmtId="0" fontId="6" fillId="0" borderId="0" xfId="0" applyFont="1" applyFill="1" applyAlignment="1">
      <alignment horizontal="center" vertical="center"/>
    </xf>
    <xf numFmtId="0" fontId="9" fillId="0" borderId="0" xfId="0" applyFont="1" applyFill="1" applyAlignment="1">
      <alignment vertical="center"/>
    </xf>
    <xf numFmtId="2" fontId="0" fillId="0" borderId="0" xfId="0" applyNumberFormat="1" applyFont="1" applyFill="1" applyAlignment="1">
      <alignment horizontal="left" vertical="center"/>
    </xf>
    <xf numFmtId="179" fontId="0" fillId="0" borderId="0" xfId="0" applyNumberFormat="1" applyFont="1" applyFill="1" applyAlignment="1">
      <alignment horizontal="left" vertical="center"/>
    </xf>
    <xf numFmtId="0" fontId="0" fillId="0" borderId="0" xfId="0" applyFont="1" applyBorder="1" applyAlignment="1">
      <alignment vertical="center"/>
    </xf>
    <xf numFmtId="2" fontId="1" fillId="35" borderId="10" xfId="0" applyNumberFormat="1" applyFont="1" applyFill="1" applyBorder="1" applyAlignment="1">
      <alignment vertical="center"/>
    </xf>
    <xf numFmtId="172" fontId="1" fillId="35" borderId="11" xfId="0" applyNumberFormat="1" applyFont="1" applyFill="1" applyBorder="1" applyAlignment="1">
      <alignment vertical="center"/>
    </xf>
    <xf numFmtId="172" fontId="1" fillId="36" borderId="10" xfId="0" applyNumberFormat="1" applyFont="1" applyFill="1" applyBorder="1" applyAlignment="1">
      <alignment vertical="center"/>
    </xf>
    <xf numFmtId="172" fontId="1" fillId="36" borderId="11" xfId="0" applyNumberFormat="1" applyFont="1" applyFill="1" applyBorder="1" applyAlignment="1">
      <alignment vertical="center"/>
    </xf>
    <xf numFmtId="172" fontId="1" fillId="35" borderId="10" xfId="0" applyNumberFormat="1" applyFont="1" applyFill="1" applyBorder="1" applyAlignment="1">
      <alignment vertical="center"/>
    </xf>
    <xf numFmtId="0" fontId="1" fillId="36" borderId="11" xfId="0" applyFont="1" applyFill="1" applyBorder="1" applyAlignment="1">
      <alignment vertical="center"/>
    </xf>
    <xf numFmtId="172" fontId="1" fillId="35" borderId="10" xfId="0" applyNumberFormat="1" applyFont="1" applyFill="1" applyBorder="1" applyAlignment="1">
      <alignment horizontal="right" vertical="center"/>
    </xf>
    <xf numFmtId="0" fontId="1" fillId="35" borderId="11" xfId="0" applyFont="1" applyFill="1" applyBorder="1" applyAlignment="1">
      <alignment vertical="center"/>
    </xf>
    <xf numFmtId="172" fontId="1" fillId="0" borderId="0" xfId="0" applyNumberFormat="1" applyFont="1" applyFill="1" applyBorder="1" applyAlignment="1">
      <alignment vertical="center"/>
    </xf>
    <xf numFmtId="0" fontId="1" fillId="0" borderId="0" xfId="0" applyFont="1" applyFill="1" applyBorder="1" applyAlignment="1">
      <alignment vertical="center"/>
    </xf>
    <xf numFmtId="1" fontId="1" fillId="35" borderId="10" xfId="0" applyNumberFormat="1" applyFont="1" applyFill="1" applyBorder="1" applyAlignment="1">
      <alignment vertical="center"/>
    </xf>
    <xf numFmtId="1" fontId="1" fillId="35" borderId="11" xfId="0" applyNumberFormat="1" applyFont="1" applyFill="1" applyBorder="1" applyAlignment="1">
      <alignment vertical="center"/>
    </xf>
    <xf numFmtId="1" fontId="1" fillId="36" borderId="10" xfId="0" applyNumberFormat="1" applyFont="1" applyFill="1" applyBorder="1" applyAlignment="1">
      <alignment vertical="center"/>
    </xf>
    <xf numFmtId="1" fontId="1" fillId="36" borderId="11" xfId="0" applyNumberFormat="1" applyFont="1" applyFill="1" applyBorder="1" applyAlignment="1">
      <alignment vertical="center"/>
    </xf>
    <xf numFmtId="1" fontId="0" fillId="0" borderId="0" xfId="0" applyNumberFormat="1" applyFont="1" applyAlignment="1">
      <alignment vertical="center"/>
    </xf>
    <xf numFmtId="1" fontId="0" fillId="0" borderId="0" xfId="0" applyNumberFormat="1" applyFont="1" applyBorder="1" applyAlignment="1">
      <alignment vertical="center"/>
    </xf>
    <xf numFmtId="1" fontId="1" fillId="0" borderId="0" xfId="0" applyNumberFormat="1" applyFont="1" applyFill="1" applyBorder="1" applyAlignment="1">
      <alignment vertical="center"/>
    </xf>
    <xf numFmtId="1" fontId="0" fillId="0" borderId="0" xfId="0" applyNumberFormat="1" applyFont="1" applyFill="1" applyAlignment="1">
      <alignment vertical="center"/>
    </xf>
    <xf numFmtId="1" fontId="1" fillId="36" borderId="0" xfId="0" applyNumberFormat="1" applyFont="1" applyFill="1" applyBorder="1" applyAlignment="1">
      <alignment vertical="center"/>
    </xf>
    <xf numFmtId="0" fontId="0" fillId="0" borderId="0" xfId="0" applyFont="1" applyFill="1" applyBorder="1" applyAlignment="1">
      <alignment vertical="center"/>
    </xf>
    <xf numFmtId="1" fontId="1" fillId="0" borderId="12" xfId="0" applyNumberFormat="1" applyFont="1" applyFill="1" applyBorder="1" applyAlignment="1">
      <alignment vertical="center"/>
    </xf>
    <xf numFmtId="172" fontId="1" fillId="0" borderId="12" xfId="0" applyNumberFormat="1" applyFont="1" applyFill="1" applyBorder="1" applyAlignment="1">
      <alignment vertical="center"/>
    </xf>
    <xf numFmtId="1" fontId="0" fillId="0" borderId="0" xfId="0" applyNumberFormat="1" applyFont="1" applyFill="1" applyBorder="1" applyAlignment="1">
      <alignment vertical="center"/>
    </xf>
    <xf numFmtId="1" fontId="1" fillId="35" borderId="13" xfId="0" applyNumberFormat="1" applyFont="1" applyFill="1" applyBorder="1" applyAlignment="1">
      <alignment vertical="center"/>
    </xf>
    <xf numFmtId="1" fontId="1" fillId="35" borderId="14" xfId="0" applyNumberFormat="1" applyFont="1" applyFill="1" applyBorder="1" applyAlignment="1">
      <alignment vertical="center"/>
    </xf>
    <xf numFmtId="172" fontId="1" fillId="0" borderId="10" xfId="0" applyNumberFormat="1" applyFont="1" applyFill="1" applyBorder="1" applyAlignment="1">
      <alignment vertical="center"/>
    </xf>
    <xf numFmtId="172" fontId="1" fillId="0" borderId="11" xfId="0" applyNumberFormat="1" applyFont="1" applyFill="1" applyBorder="1" applyAlignment="1">
      <alignment vertical="center"/>
    </xf>
    <xf numFmtId="1" fontId="1" fillId="0" borderId="10" xfId="0" applyNumberFormat="1" applyFont="1" applyFill="1" applyBorder="1" applyAlignment="1">
      <alignment vertical="center"/>
    </xf>
    <xf numFmtId="172" fontId="2" fillId="34" borderId="0" xfId="0" applyNumberFormat="1" applyFont="1" applyFill="1" applyAlignment="1">
      <alignment horizontal="right" vertical="center"/>
    </xf>
    <xf numFmtId="0" fontId="0" fillId="0" borderId="0" xfId="0" applyAlignment="1">
      <alignment horizontal="left" vertical="top" wrapText="1"/>
    </xf>
    <xf numFmtId="0" fontId="0" fillId="0" borderId="0" xfId="0" applyAlignment="1">
      <alignment/>
    </xf>
    <xf numFmtId="0" fontId="7" fillId="0" borderId="0" xfId="0" applyFont="1" applyAlignment="1">
      <alignment horizontal="left" vertical="top" wrapText="1"/>
    </xf>
    <xf numFmtId="0" fontId="0" fillId="33" borderId="0" xfId="0" applyFont="1" applyFill="1" applyAlignment="1">
      <alignment horizontal="center" vertical="top" wrapText="1"/>
    </xf>
    <xf numFmtId="0" fontId="12" fillId="33" borderId="0" xfId="0" applyFont="1" applyFill="1" applyAlignment="1">
      <alignment horizontal="center" vertical="top" wrapText="1"/>
    </xf>
    <xf numFmtId="0" fontId="0" fillId="33" borderId="0" xfId="0" applyFill="1" applyAlignment="1">
      <alignment horizontal="center" vertical="top" wrapText="1"/>
    </xf>
    <xf numFmtId="0" fontId="2" fillId="0" borderId="0" xfId="0" applyFont="1" applyAlignment="1">
      <alignment horizontal="left"/>
    </xf>
    <xf numFmtId="0" fontId="11" fillId="0" borderId="0" xfId="0" applyFont="1" applyAlignment="1">
      <alignment horizontal="center" vertical="center"/>
    </xf>
    <xf numFmtId="0" fontId="5" fillId="0" borderId="0" xfId="0" applyFont="1" applyAlignment="1">
      <alignment horizontal="right"/>
    </xf>
    <xf numFmtId="0" fontId="10" fillId="33" borderId="0" xfId="0" applyFont="1" applyFill="1" applyAlignment="1">
      <alignment horizontal="center" vertical="top" wrapText="1"/>
    </xf>
    <xf numFmtId="0" fontId="6" fillId="0" borderId="0" xfId="0" applyFont="1" applyFill="1" applyAlignment="1">
      <alignment horizontal="center" vertical="center"/>
    </xf>
    <xf numFmtId="0" fontId="0" fillId="0" borderId="0" xfId="0" applyFont="1" applyFill="1" applyAlignment="1">
      <alignment horizontal="left" vertical="center" wrapText="1"/>
    </xf>
    <xf numFmtId="0" fontId="2" fillId="34" borderId="0" xfId="0" applyFont="1" applyFill="1" applyAlignment="1">
      <alignment horizontal="left" vertical="center" wrapText="1"/>
    </xf>
    <xf numFmtId="0" fontId="2" fillId="34" borderId="0" xfId="0" applyFont="1" applyFill="1" applyAlignment="1">
      <alignment vertical="center"/>
    </xf>
    <xf numFmtId="0" fontId="0" fillId="0" borderId="0" xfId="0" applyFont="1" applyFill="1" applyAlignment="1">
      <alignment vertical="center"/>
    </xf>
    <xf numFmtId="0" fontId="1" fillId="36" borderId="10" xfId="0" applyFont="1" applyFill="1" applyBorder="1" applyAlignment="1">
      <alignment horizontal="center" vertical="center" wrapText="1"/>
    </xf>
    <xf numFmtId="0" fontId="1" fillId="36" borderId="11"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1" fillId="36" borderId="15" xfId="0" applyFont="1" applyFill="1" applyBorder="1" applyAlignment="1">
      <alignment horizontal="center" vertical="center" wrapText="1"/>
    </xf>
    <xf numFmtId="0" fontId="0" fillId="36" borderId="15" xfId="0" applyFont="1" applyFill="1" applyBorder="1" applyAlignment="1">
      <alignment horizontal="center" vertical="center" wrapText="1"/>
    </xf>
    <xf numFmtId="0" fontId="8" fillId="37" borderId="15" xfId="0" applyFont="1" applyFill="1" applyBorder="1" applyAlignment="1">
      <alignment horizontal="center"/>
    </xf>
    <xf numFmtId="0" fontId="6" fillId="0" borderId="0" xfId="0" applyFont="1" applyFill="1" applyAlignment="1">
      <alignment horizontal="center" vertical="top"/>
    </xf>
    <xf numFmtId="0" fontId="8" fillId="37" borderId="15"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1" fillId="0" borderId="16" xfId="0" applyFont="1" applyFill="1" applyBorder="1" applyAlignment="1">
      <alignment horizontal="left" vertical="center" wrapText="1"/>
    </xf>
    <xf numFmtId="0" fontId="8" fillId="37" borderId="17" xfId="0" applyFont="1" applyFill="1" applyBorder="1" applyAlignment="1">
      <alignment horizontal="center"/>
    </xf>
    <xf numFmtId="0" fontId="1" fillId="36" borderId="10" xfId="0" applyFont="1" applyFill="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57"/>
  <sheetViews>
    <sheetView zoomScaleSheetLayoutView="100" zoomScalePageLayoutView="0" workbookViewId="0" topLeftCell="A1">
      <selection activeCell="A2" sqref="A2:K2"/>
    </sheetView>
  </sheetViews>
  <sheetFormatPr defaultColWidth="9.140625" defaultRowHeight="12.75"/>
  <sheetData>
    <row r="1" spans="1:11" ht="12.75">
      <c r="A1" s="55"/>
      <c r="B1" s="55"/>
      <c r="C1" s="55"/>
      <c r="F1" s="57" t="s">
        <v>72</v>
      </c>
      <c r="G1" s="57"/>
      <c r="H1" s="57"/>
      <c r="I1" s="57"/>
      <c r="J1" s="57"/>
      <c r="K1" s="57"/>
    </row>
    <row r="2" spans="1:11" ht="27.75" customHeight="1">
      <c r="A2" s="56" t="s">
        <v>62</v>
      </c>
      <c r="B2" s="56"/>
      <c r="C2" s="56"/>
      <c r="D2" s="56"/>
      <c r="E2" s="56"/>
      <c r="F2" s="56"/>
      <c r="G2" s="56"/>
      <c r="H2" s="56"/>
      <c r="I2" s="56"/>
      <c r="J2" s="56"/>
      <c r="K2" s="56"/>
    </row>
    <row r="3" spans="1:11" ht="57" customHeight="1">
      <c r="A3" s="49" t="s">
        <v>24</v>
      </c>
      <c r="B3" s="49"/>
      <c r="C3" s="49"/>
      <c r="D3" s="49"/>
      <c r="E3" s="49"/>
      <c r="F3" s="49"/>
      <c r="G3" s="49"/>
      <c r="H3" s="49"/>
      <c r="I3" s="49"/>
      <c r="J3" s="49"/>
      <c r="K3" s="49"/>
    </row>
    <row r="4" spans="1:11" ht="43.5" customHeight="1">
      <c r="A4" s="49" t="s">
        <v>25</v>
      </c>
      <c r="B4" s="49"/>
      <c r="C4" s="49"/>
      <c r="D4" s="49"/>
      <c r="E4" s="49"/>
      <c r="F4" s="49"/>
      <c r="G4" s="49"/>
      <c r="H4" s="49"/>
      <c r="I4" s="49"/>
      <c r="J4" s="49"/>
      <c r="K4" s="49"/>
    </row>
    <row r="5" spans="1:11" ht="15" customHeight="1">
      <c r="A5" s="49" t="s">
        <v>10</v>
      </c>
      <c r="B5" s="49"/>
      <c r="C5" s="49"/>
      <c r="D5" s="49"/>
      <c r="E5" s="49"/>
      <c r="F5" s="49"/>
      <c r="G5" s="49"/>
      <c r="H5" s="49"/>
      <c r="I5" s="49"/>
      <c r="J5" s="49"/>
      <c r="K5" s="49"/>
    </row>
    <row r="6" spans="1:11" ht="15" customHeight="1">
      <c r="A6" s="49"/>
      <c r="B6" s="49"/>
      <c r="C6" s="49"/>
      <c r="D6" s="49"/>
      <c r="E6" s="49"/>
      <c r="F6" s="49"/>
      <c r="G6" s="49"/>
      <c r="H6" s="49"/>
      <c r="I6" s="49"/>
      <c r="J6" s="49"/>
      <c r="K6" s="49"/>
    </row>
    <row r="7" spans="1:11" ht="46.5" customHeight="1">
      <c r="A7" s="49" t="s">
        <v>59</v>
      </c>
      <c r="B7" s="49"/>
      <c r="C7" s="49"/>
      <c r="D7" s="49"/>
      <c r="E7" s="49"/>
      <c r="F7" s="49"/>
      <c r="G7" s="49"/>
      <c r="H7" s="49"/>
      <c r="I7" s="49"/>
      <c r="J7" s="49"/>
      <c r="K7" s="49"/>
    </row>
    <row r="8" spans="1:11" ht="15" customHeight="1">
      <c r="A8" s="51" t="s">
        <v>6</v>
      </c>
      <c r="B8" s="51"/>
      <c r="C8" s="51"/>
      <c r="D8" s="51"/>
      <c r="E8" s="51"/>
      <c r="F8" s="51"/>
      <c r="G8" s="51"/>
      <c r="H8" s="51"/>
      <c r="I8" s="51"/>
      <c r="J8" s="51"/>
      <c r="K8" s="51"/>
    </row>
    <row r="9" spans="1:11" ht="15" customHeight="1">
      <c r="A9" s="49" t="s">
        <v>60</v>
      </c>
      <c r="B9" s="49"/>
      <c r="C9" s="49"/>
      <c r="D9" s="49"/>
      <c r="E9" s="49"/>
      <c r="F9" s="49"/>
      <c r="G9" s="49"/>
      <c r="H9" s="49"/>
      <c r="I9" s="49"/>
      <c r="J9" s="49"/>
      <c r="K9" s="49"/>
    </row>
    <row r="10" spans="1:11" ht="15" customHeight="1">
      <c r="A10" s="49"/>
      <c r="B10" s="49"/>
      <c r="C10" s="49"/>
      <c r="D10" s="49"/>
      <c r="E10" s="49"/>
      <c r="F10" s="49"/>
      <c r="G10" s="49"/>
      <c r="H10" s="49"/>
      <c r="I10" s="49"/>
      <c r="J10" s="49"/>
      <c r="K10" s="49"/>
    </row>
    <row r="11" spans="1:11" ht="0.75" customHeight="1">
      <c r="A11" s="49"/>
      <c r="B11" s="49"/>
      <c r="C11" s="49"/>
      <c r="D11" s="49"/>
      <c r="E11" s="49"/>
      <c r="F11" s="49"/>
      <c r="G11" s="49"/>
      <c r="H11" s="49"/>
      <c r="I11" s="49"/>
      <c r="J11" s="49"/>
      <c r="K11" s="49"/>
    </row>
    <row r="12" spans="1:10" ht="12.75">
      <c r="A12" s="5"/>
      <c r="B12" s="5"/>
      <c r="C12" s="5"/>
      <c r="D12" s="5"/>
      <c r="E12" s="5"/>
      <c r="F12" s="5"/>
      <c r="G12" s="5"/>
      <c r="H12" s="5"/>
      <c r="I12" s="5"/>
      <c r="J12" s="5"/>
    </row>
    <row r="13" spans="1:10" ht="12.75">
      <c r="A13" s="5"/>
      <c r="B13" s="5"/>
      <c r="C13" s="5"/>
      <c r="D13" s="5"/>
      <c r="E13" s="5"/>
      <c r="F13" s="5"/>
      <c r="G13" s="6"/>
      <c r="H13" s="6"/>
      <c r="I13" s="6"/>
      <c r="J13" s="5"/>
    </row>
    <row r="14" spans="1:10" ht="12.75">
      <c r="A14" s="5"/>
      <c r="B14" s="5"/>
      <c r="C14" s="5"/>
      <c r="D14" s="5"/>
      <c r="E14" s="5"/>
      <c r="F14" s="6"/>
      <c r="G14" s="52" t="s">
        <v>4</v>
      </c>
      <c r="H14" s="52"/>
      <c r="I14" s="52"/>
      <c r="J14" s="5"/>
    </row>
    <row r="15" spans="1:10" ht="12.75" customHeight="1">
      <c r="A15" s="5"/>
      <c r="B15" s="5"/>
      <c r="C15" s="5"/>
      <c r="D15" s="5"/>
      <c r="E15" s="6"/>
      <c r="F15" s="6"/>
      <c r="G15" s="52"/>
      <c r="H15" s="52"/>
      <c r="I15" s="52"/>
      <c r="J15" s="5"/>
    </row>
    <row r="16" spans="1:10" ht="14.25" customHeight="1">
      <c r="A16" s="5"/>
      <c r="B16" s="5"/>
      <c r="C16" s="5"/>
      <c r="D16" s="54" t="s">
        <v>8</v>
      </c>
      <c r="E16" s="54"/>
      <c r="F16" s="54"/>
      <c r="G16" s="58"/>
      <c r="H16" s="58"/>
      <c r="I16" s="58"/>
      <c r="J16" s="5"/>
    </row>
    <row r="17" spans="1:11" ht="27.75" customHeight="1">
      <c r="A17" s="5"/>
      <c r="B17" s="54" t="s">
        <v>73</v>
      </c>
      <c r="C17" s="54"/>
      <c r="D17" s="53" t="s">
        <v>9</v>
      </c>
      <c r="E17" s="54"/>
      <c r="F17" s="54"/>
      <c r="G17" s="53" t="s">
        <v>7</v>
      </c>
      <c r="H17" s="53"/>
      <c r="I17" s="53"/>
      <c r="J17" s="54" t="s">
        <v>74</v>
      </c>
      <c r="K17" s="54"/>
    </row>
    <row r="18" spans="1:10" ht="12.75">
      <c r="A18" s="5"/>
      <c r="B18" s="5"/>
      <c r="C18" s="5"/>
      <c r="D18" s="5"/>
      <c r="E18" s="5"/>
      <c r="F18" s="5"/>
      <c r="G18" s="5"/>
      <c r="H18" s="5"/>
      <c r="I18" s="5"/>
      <c r="J18" s="5"/>
    </row>
    <row r="19" spans="1:11" ht="14.25" customHeight="1">
      <c r="A19" s="49" t="s">
        <v>61</v>
      </c>
      <c r="B19" s="49"/>
      <c r="C19" s="49"/>
      <c r="D19" s="49"/>
      <c r="E19" s="49"/>
      <c r="F19" s="49"/>
      <c r="G19" s="49"/>
      <c r="H19" s="49"/>
      <c r="I19" s="49"/>
      <c r="J19" s="49"/>
      <c r="K19" s="49"/>
    </row>
    <row r="20" spans="1:11" ht="14.25" customHeight="1">
      <c r="A20" s="49"/>
      <c r="B20" s="49"/>
      <c r="C20" s="49"/>
      <c r="D20" s="49"/>
      <c r="E20" s="49"/>
      <c r="F20" s="49"/>
      <c r="G20" s="49"/>
      <c r="H20" s="49"/>
      <c r="I20" s="49"/>
      <c r="J20" s="49"/>
      <c r="K20" s="49"/>
    </row>
    <row r="21" spans="1:11" ht="6.75" customHeight="1">
      <c r="A21" s="49"/>
      <c r="B21" s="49"/>
      <c r="C21" s="49"/>
      <c r="D21" s="49"/>
      <c r="E21" s="49"/>
      <c r="F21" s="49"/>
      <c r="G21" s="49"/>
      <c r="H21" s="49"/>
      <c r="I21" s="49"/>
      <c r="J21" s="49"/>
      <c r="K21" s="49"/>
    </row>
    <row r="22" spans="1:11" ht="14.25" customHeight="1">
      <c r="A22" s="5"/>
      <c r="B22" s="49" t="s">
        <v>64</v>
      </c>
      <c r="C22" s="49"/>
      <c r="D22" s="49"/>
      <c r="E22" s="49"/>
      <c r="F22" s="49"/>
      <c r="G22" s="49"/>
      <c r="H22" s="49"/>
      <c r="I22" s="49"/>
      <c r="J22" s="49"/>
      <c r="K22" s="49"/>
    </row>
    <row r="23" spans="1:11" ht="14.25" customHeight="1">
      <c r="A23" s="5"/>
      <c r="B23" s="49" t="s">
        <v>65</v>
      </c>
      <c r="C23" s="49"/>
      <c r="D23" s="49"/>
      <c r="E23" s="49"/>
      <c r="F23" s="49"/>
      <c r="G23" s="49"/>
      <c r="H23" s="49"/>
      <c r="I23" s="49"/>
      <c r="J23" s="49"/>
      <c r="K23" s="49"/>
    </row>
    <row r="24" spans="1:11" ht="14.25" customHeight="1">
      <c r="A24" s="5"/>
      <c r="B24" s="49" t="s">
        <v>56</v>
      </c>
      <c r="C24" s="49"/>
      <c r="D24" s="49"/>
      <c r="E24" s="49"/>
      <c r="F24" s="49"/>
      <c r="G24" s="49"/>
      <c r="H24" s="49"/>
      <c r="I24" s="49"/>
      <c r="J24" s="49"/>
      <c r="K24" s="49"/>
    </row>
    <row r="25" spans="1:11" ht="14.25" customHeight="1">
      <c r="A25" s="5"/>
      <c r="B25" s="49" t="s">
        <v>66</v>
      </c>
      <c r="C25" s="49"/>
      <c r="D25" s="49"/>
      <c r="E25" s="49"/>
      <c r="F25" s="49"/>
      <c r="G25" s="49"/>
      <c r="H25" s="49"/>
      <c r="I25" s="49"/>
      <c r="J25" s="49"/>
      <c r="K25" s="49"/>
    </row>
    <row r="26" spans="1:11" ht="14.25" customHeight="1">
      <c r="A26" s="5"/>
      <c r="B26" s="49" t="s">
        <v>67</v>
      </c>
      <c r="C26" s="49"/>
      <c r="D26" s="49"/>
      <c r="E26" s="49"/>
      <c r="F26" s="49"/>
      <c r="G26" s="49"/>
      <c r="H26" s="49"/>
      <c r="I26" s="49"/>
      <c r="J26" s="49"/>
      <c r="K26" s="49"/>
    </row>
    <row r="27" spans="1:11" ht="14.25" customHeight="1">
      <c r="A27" s="5"/>
      <c r="B27" s="49" t="s">
        <v>68</v>
      </c>
      <c r="C27" s="49"/>
      <c r="D27" s="49"/>
      <c r="E27" s="49"/>
      <c r="F27" s="49"/>
      <c r="G27" s="49"/>
      <c r="H27" s="49"/>
      <c r="I27" s="49"/>
      <c r="J27" s="49"/>
      <c r="K27" s="49"/>
    </row>
    <row r="28" spans="1:11" ht="14.25" customHeight="1">
      <c r="A28" s="5"/>
      <c r="B28" s="49"/>
      <c r="C28" s="49"/>
      <c r="D28" s="49"/>
      <c r="E28" s="49"/>
      <c r="F28" s="49"/>
      <c r="G28" s="49"/>
      <c r="H28" s="49"/>
      <c r="I28" s="49"/>
      <c r="J28" s="49"/>
      <c r="K28" s="49"/>
    </row>
    <row r="29" spans="1:11" ht="33.75" customHeight="1">
      <c r="A29" s="49" t="s">
        <v>63</v>
      </c>
      <c r="B29" s="49"/>
      <c r="C29" s="49"/>
      <c r="D29" s="49"/>
      <c r="E29" s="49"/>
      <c r="F29" s="49"/>
      <c r="G29" s="49"/>
      <c r="H29" s="49"/>
      <c r="I29" s="49"/>
      <c r="J29" s="49"/>
      <c r="K29" s="49"/>
    </row>
    <row r="30" spans="1:11" ht="33" customHeight="1">
      <c r="A30" s="49" t="s">
        <v>69</v>
      </c>
      <c r="B30" s="49"/>
      <c r="C30" s="49"/>
      <c r="D30" s="49"/>
      <c r="E30" s="49"/>
      <c r="F30" s="49"/>
      <c r="G30" s="49"/>
      <c r="H30" s="49"/>
      <c r="I30" s="49"/>
      <c r="J30" s="49"/>
      <c r="K30" s="49"/>
    </row>
    <row r="31" spans="1:11" ht="12.75">
      <c r="A31" s="49"/>
      <c r="B31" s="49"/>
      <c r="C31" s="49"/>
      <c r="D31" s="49"/>
      <c r="E31" s="49"/>
      <c r="F31" s="49"/>
      <c r="G31" s="49"/>
      <c r="H31" s="49"/>
      <c r="I31" s="49"/>
      <c r="J31" s="49"/>
      <c r="K31" s="49"/>
    </row>
    <row r="32" spans="1:11" ht="12.75" customHeight="1">
      <c r="A32" s="51" t="s">
        <v>11</v>
      </c>
      <c r="B32" s="51"/>
      <c r="C32" s="51"/>
      <c r="D32" s="51"/>
      <c r="E32" s="51"/>
      <c r="F32" s="51"/>
      <c r="G32" s="51"/>
      <c r="H32" s="51"/>
      <c r="I32" s="51"/>
      <c r="J32" s="51"/>
      <c r="K32" s="51"/>
    </row>
    <row r="33" spans="1:11" ht="60.75" customHeight="1">
      <c r="A33" s="49" t="s">
        <v>23</v>
      </c>
      <c r="B33" s="49"/>
      <c r="C33" s="49"/>
      <c r="D33" s="49"/>
      <c r="E33" s="49"/>
      <c r="F33" s="49"/>
      <c r="G33" s="49"/>
      <c r="H33" s="49"/>
      <c r="I33" s="49"/>
      <c r="J33" s="49"/>
      <c r="K33" s="49"/>
    </row>
    <row r="34" spans="1:11" ht="20.25" customHeight="1">
      <c r="A34" s="49" t="s">
        <v>70</v>
      </c>
      <c r="B34" s="49"/>
      <c r="C34" s="49"/>
      <c r="D34" s="49"/>
      <c r="E34" s="49"/>
      <c r="F34" s="49"/>
      <c r="G34" s="49"/>
      <c r="H34" s="49"/>
      <c r="I34" s="49"/>
      <c r="J34" s="49"/>
      <c r="K34" s="49"/>
    </row>
    <row r="35" spans="1:11" ht="30.75" customHeight="1">
      <c r="A35" s="49" t="s">
        <v>71</v>
      </c>
      <c r="B35" s="49"/>
      <c r="C35" s="49"/>
      <c r="D35" s="49"/>
      <c r="E35" s="49"/>
      <c r="F35" s="49"/>
      <c r="G35" s="49"/>
      <c r="H35" s="49"/>
      <c r="I35" s="49"/>
      <c r="J35" s="49"/>
      <c r="K35" s="49"/>
    </row>
    <row r="36" spans="1:11" ht="47.25" customHeight="1">
      <c r="A36" s="49" t="s">
        <v>75</v>
      </c>
      <c r="B36" s="49"/>
      <c r="C36" s="49"/>
      <c r="D36" s="49"/>
      <c r="E36" s="49"/>
      <c r="F36" s="49"/>
      <c r="G36" s="49"/>
      <c r="H36" s="49"/>
      <c r="I36" s="49"/>
      <c r="J36" s="49"/>
      <c r="K36" s="49"/>
    </row>
    <row r="37" spans="1:11" ht="18" customHeight="1">
      <c r="A37" s="51" t="s">
        <v>12</v>
      </c>
      <c r="B37" s="51"/>
      <c r="C37" s="51"/>
      <c r="D37" s="51"/>
      <c r="E37" s="51"/>
      <c r="F37" s="51"/>
      <c r="G37" s="51"/>
      <c r="H37" s="51"/>
      <c r="I37" s="51"/>
      <c r="J37" s="51"/>
      <c r="K37" s="51"/>
    </row>
    <row r="38" spans="1:11" ht="12.75">
      <c r="A38" s="5"/>
      <c r="B38" s="49" t="s">
        <v>13</v>
      </c>
      <c r="C38" s="49"/>
      <c r="D38" s="49"/>
      <c r="E38" s="49"/>
      <c r="F38" s="49"/>
      <c r="G38" s="49"/>
      <c r="H38" s="49"/>
      <c r="I38" s="49"/>
      <c r="J38" s="49"/>
      <c r="K38" s="49"/>
    </row>
    <row r="39" spans="1:11" ht="12.75">
      <c r="A39" s="5"/>
      <c r="B39" s="49" t="s">
        <v>14</v>
      </c>
      <c r="C39" s="49"/>
      <c r="D39" s="49"/>
      <c r="E39" s="49"/>
      <c r="F39" s="49"/>
      <c r="G39" s="49"/>
      <c r="H39" s="49"/>
      <c r="I39" s="49"/>
      <c r="J39" s="49"/>
      <c r="K39" s="49"/>
    </row>
    <row r="40" spans="1:11" ht="12.75">
      <c r="A40" s="5"/>
      <c r="B40" s="49" t="s">
        <v>15</v>
      </c>
      <c r="C40" s="49"/>
      <c r="D40" s="49"/>
      <c r="E40" s="49"/>
      <c r="F40" s="49"/>
      <c r="G40" s="49"/>
      <c r="H40" s="49"/>
      <c r="I40" s="49"/>
      <c r="J40" s="49"/>
      <c r="K40" s="49"/>
    </row>
    <row r="41" spans="1:11" ht="12.75">
      <c r="A41" s="5"/>
      <c r="B41" s="49" t="s">
        <v>16</v>
      </c>
      <c r="C41" s="49"/>
      <c r="D41" s="49"/>
      <c r="E41" s="49"/>
      <c r="F41" s="49"/>
      <c r="G41" s="49"/>
      <c r="H41" s="49"/>
      <c r="I41" s="49"/>
      <c r="J41" s="49"/>
      <c r="K41" s="49"/>
    </row>
    <row r="42" spans="1:11" ht="12.75">
      <c r="A42" s="5"/>
      <c r="B42" s="49" t="s">
        <v>17</v>
      </c>
      <c r="C42" s="49"/>
      <c r="D42" s="49"/>
      <c r="E42" s="49"/>
      <c r="F42" s="49"/>
      <c r="G42" s="49"/>
      <c r="H42" s="49"/>
      <c r="I42" s="49"/>
      <c r="J42" s="49"/>
      <c r="K42" s="49"/>
    </row>
    <row r="43" spans="1:11" ht="12.75">
      <c r="A43" s="5"/>
      <c r="B43" s="49" t="s">
        <v>18</v>
      </c>
      <c r="C43" s="49"/>
      <c r="D43" s="49"/>
      <c r="E43" s="49"/>
      <c r="F43" s="49"/>
      <c r="G43" s="49"/>
      <c r="H43" s="49"/>
      <c r="I43" s="49"/>
      <c r="J43" s="49"/>
      <c r="K43" s="49"/>
    </row>
    <row r="44" spans="1:11" ht="19.5" customHeight="1">
      <c r="A44" s="5"/>
      <c r="B44" s="49" t="s">
        <v>19</v>
      </c>
      <c r="C44" s="49"/>
      <c r="D44" s="49"/>
      <c r="E44" s="49"/>
      <c r="F44" s="49"/>
      <c r="G44" s="49"/>
      <c r="H44" s="49"/>
      <c r="I44" s="49"/>
      <c r="J44" s="49"/>
      <c r="K44" s="49"/>
    </row>
    <row r="45" spans="1:11" ht="12.75" customHeight="1">
      <c r="A45" s="5"/>
      <c r="B45" s="49" t="s">
        <v>20</v>
      </c>
      <c r="C45" s="49"/>
      <c r="D45" s="49"/>
      <c r="E45" s="49"/>
      <c r="F45" s="5"/>
      <c r="G45" s="5"/>
      <c r="H45" s="5"/>
      <c r="I45" s="5"/>
      <c r="J45" s="5"/>
      <c r="K45" s="5"/>
    </row>
    <row r="46" spans="1:11" ht="12.75">
      <c r="A46" s="5"/>
      <c r="B46" s="50" t="s">
        <v>77</v>
      </c>
      <c r="C46" s="50"/>
      <c r="D46" s="50"/>
      <c r="E46" s="50"/>
      <c r="F46" s="50"/>
      <c r="G46" s="50"/>
      <c r="H46" s="5"/>
      <c r="I46" s="5"/>
      <c r="J46" s="5"/>
      <c r="K46" s="5"/>
    </row>
    <row r="47" spans="1:11" ht="21.75" customHeight="1">
      <c r="A47" s="5"/>
      <c r="B47" s="49" t="s">
        <v>21</v>
      </c>
      <c r="C47" s="49"/>
      <c r="D47" s="49"/>
      <c r="E47" s="49"/>
      <c r="F47" s="5"/>
      <c r="G47" s="5"/>
      <c r="H47" s="5"/>
      <c r="I47" s="5"/>
      <c r="J47" s="5"/>
      <c r="K47" s="5"/>
    </row>
    <row r="48" spans="1:11" ht="18.75" customHeight="1">
      <c r="A48" s="5"/>
      <c r="B48" s="49" t="s">
        <v>22</v>
      </c>
      <c r="C48" s="49"/>
      <c r="D48" s="49"/>
      <c r="E48" s="49"/>
      <c r="F48" s="49"/>
      <c r="G48" s="49"/>
      <c r="H48" s="5"/>
      <c r="I48" s="5"/>
      <c r="J48" s="5"/>
      <c r="K48" s="5"/>
    </row>
    <row r="49" spans="1:11" ht="12.75">
      <c r="A49" s="5"/>
      <c r="B49" s="49" t="s">
        <v>76</v>
      </c>
      <c r="C49" s="49"/>
      <c r="D49" s="49"/>
      <c r="E49" s="49"/>
      <c r="F49" s="49"/>
      <c r="G49" s="49"/>
      <c r="H49" s="49"/>
      <c r="I49" s="49"/>
      <c r="J49" s="49"/>
      <c r="K49" s="49"/>
    </row>
    <row r="50" spans="1:11" ht="12.75">
      <c r="A50" s="5"/>
      <c r="B50" s="49"/>
      <c r="C50" s="49"/>
      <c r="D50" s="49"/>
      <c r="E50" s="49"/>
      <c r="F50" s="49"/>
      <c r="G50" s="49"/>
      <c r="H50" s="5"/>
      <c r="I50" s="5"/>
      <c r="J50" s="5"/>
      <c r="K50" s="5"/>
    </row>
    <row r="51" spans="1:11" ht="12.75">
      <c r="A51" s="5"/>
      <c r="B51" s="5"/>
      <c r="C51" s="5"/>
      <c r="D51" s="5"/>
      <c r="E51" s="5"/>
      <c r="F51" s="5"/>
      <c r="G51" s="5"/>
      <c r="H51" s="5"/>
      <c r="I51" s="5"/>
      <c r="J51" s="5"/>
      <c r="K51" s="5"/>
    </row>
    <row r="52" spans="1:11" ht="12.75">
      <c r="A52" s="5"/>
      <c r="B52" s="5"/>
      <c r="C52" s="5"/>
      <c r="D52" s="5"/>
      <c r="E52" s="5"/>
      <c r="F52" s="5"/>
      <c r="G52" s="5"/>
      <c r="H52" s="5"/>
      <c r="I52" s="5"/>
      <c r="J52" s="5"/>
      <c r="K52" s="5"/>
    </row>
    <row r="53" spans="1:11" ht="12.75">
      <c r="A53" s="5"/>
      <c r="B53" s="5"/>
      <c r="C53" s="5"/>
      <c r="D53" s="5"/>
      <c r="E53" s="5"/>
      <c r="F53" s="5"/>
      <c r="G53" s="5"/>
      <c r="H53" s="5"/>
      <c r="I53" s="5"/>
      <c r="J53" s="5"/>
      <c r="K53" s="5"/>
    </row>
    <row r="54" spans="1:11" ht="12.75">
      <c r="A54" s="5"/>
      <c r="B54" s="5"/>
      <c r="C54" s="5"/>
      <c r="D54" s="5"/>
      <c r="E54" s="5"/>
      <c r="F54" s="5"/>
      <c r="G54" s="5"/>
      <c r="H54" s="5"/>
      <c r="I54" s="5"/>
      <c r="J54" s="5"/>
      <c r="K54" s="5"/>
    </row>
    <row r="55" spans="1:11" ht="12.75">
      <c r="A55" s="5"/>
      <c r="B55" s="5"/>
      <c r="C55" s="5"/>
      <c r="D55" s="5"/>
      <c r="E55" s="5"/>
      <c r="F55" s="5"/>
      <c r="G55" s="5"/>
      <c r="H55" s="5"/>
      <c r="I55" s="5"/>
      <c r="J55" s="5"/>
      <c r="K55" s="5"/>
    </row>
    <row r="56" spans="1:11" ht="12.75">
      <c r="A56" s="5"/>
      <c r="B56" s="5"/>
      <c r="C56" s="5"/>
      <c r="D56" s="5"/>
      <c r="E56" s="5"/>
      <c r="F56" s="5"/>
      <c r="G56" s="5"/>
      <c r="H56" s="5"/>
      <c r="I56" s="5"/>
      <c r="J56" s="5"/>
      <c r="K56" s="5"/>
    </row>
    <row r="57" spans="1:11" ht="12.75">
      <c r="A57" s="5"/>
      <c r="B57" s="5"/>
      <c r="C57" s="5"/>
      <c r="D57" s="5"/>
      <c r="E57" s="5"/>
      <c r="F57" s="5"/>
      <c r="G57" s="5"/>
      <c r="H57" s="5"/>
      <c r="I57" s="5"/>
      <c r="J57" s="5"/>
      <c r="K57" s="5"/>
    </row>
  </sheetData>
  <sheetProtection/>
  <mergeCells count="47">
    <mergeCell ref="A1:C1"/>
    <mergeCell ref="A3:K3"/>
    <mergeCell ref="A4:K4"/>
    <mergeCell ref="A2:K2"/>
    <mergeCell ref="F1:K1"/>
    <mergeCell ref="J17:K17"/>
    <mergeCell ref="D16:F16"/>
    <mergeCell ref="G15:I15"/>
    <mergeCell ref="G16:I16"/>
    <mergeCell ref="D17:F17"/>
    <mergeCell ref="A19:K21"/>
    <mergeCell ref="G17:I17"/>
    <mergeCell ref="A29:K29"/>
    <mergeCell ref="B22:K22"/>
    <mergeCell ref="B23:K23"/>
    <mergeCell ref="B28:K28"/>
    <mergeCell ref="B25:K25"/>
    <mergeCell ref="B26:K26"/>
    <mergeCell ref="B27:K27"/>
    <mergeCell ref="B17:C17"/>
    <mergeCell ref="A5:K6"/>
    <mergeCell ref="A7:K7"/>
    <mergeCell ref="B39:K39"/>
    <mergeCell ref="A31:K31"/>
    <mergeCell ref="A32:K32"/>
    <mergeCell ref="A33:K33"/>
    <mergeCell ref="A8:K8"/>
    <mergeCell ref="A9:K11"/>
    <mergeCell ref="G14:I14"/>
    <mergeCell ref="B24:K24"/>
    <mergeCell ref="B40:K40"/>
    <mergeCell ref="B41:K41"/>
    <mergeCell ref="A30:K30"/>
    <mergeCell ref="B38:K38"/>
    <mergeCell ref="A37:K37"/>
    <mergeCell ref="A34:K34"/>
    <mergeCell ref="A35:K35"/>
    <mergeCell ref="A36:K36"/>
    <mergeCell ref="B48:G48"/>
    <mergeCell ref="B50:G50"/>
    <mergeCell ref="B49:K49"/>
    <mergeCell ref="B42:K42"/>
    <mergeCell ref="B43:K43"/>
    <mergeCell ref="B44:K44"/>
    <mergeCell ref="B45:E45"/>
    <mergeCell ref="B47:E47"/>
    <mergeCell ref="B46:G46"/>
  </mergeCells>
  <printOptions/>
  <pageMargins left="0.75" right="0.75" top="1" bottom="1" header="0.5" footer="0.5"/>
  <pageSetup horizontalDpi="600" verticalDpi="600" orientation="portrait" paperSize="9" scale="83" r:id="rId1"/>
  <headerFooter alignWithMargins="0">
    <oddFooter>&amp;L&amp;F&amp;C&amp;A&amp;R&amp;D</oddFooter>
  </headerFooter>
  <rowBreaks count="1" manualBreakCount="1">
    <brk id="31" max="10" man="1"/>
  </rowBreaks>
</worksheet>
</file>

<file path=xl/worksheets/sheet2.xml><?xml version="1.0" encoding="utf-8"?>
<worksheet xmlns="http://schemas.openxmlformats.org/spreadsheetml/2006/main" xmlns:r="http://schemas.openxmlformats.org/officeDocument/2006/relationships">
  <sheetPr>
    <pageSetUpPr fitToPage="1"/>
  </sheetPr>
  <dimension ref="A1:Q28"/>
  <sheetViews>
    <sheetView zoomScalePageLayoutView="0" workbookViewId="0" topLeftCell="A1">
      <selection activeCell="P16" sqref="P16"/>
    </sheetView>
  </sheetViews>
  <sheetFormatPr defaultColWidth="7.8515625" defaultRowHeight="12.75"/>
  <cols>
    <col min="1" max="1" width="10.28125" style="2" customWidth="1"/>
    <col min="2" max="2" width="20.28125" style="2" customWidth="1"/>
    <col min="3" max="4" width="9.7109375" style="2" customWidth="1"/>
    <col min="5" max="5" width="7.7109375" style="2" customWidth="1"/>
    <col min="6" max="6" width="15.57421875" style="2" customWidth="1"/>
    <col min="7" max="11" width="7.7109375" style="2" customWidth="1"/>
    <col min="12" max="12" width="13.8515625" style="2" customWidth="1"/>
    <col min="13" max="14" width="7.7109375" style="1" customWidth="1"/>
    <col min="15" max="16384" width="7.8515625" style="2" customWidth="1"/>
  </cols>
  <sheetData>
    <row r="1" spans="1:14" s="16" customFormat="1" ht="26.25" customHeight="1">
      <c r="A1" s="59" t="s">
        <v>34</v>
      </c>
      <c r="B1" s="59"/>
      <c r="C1" s="59"/>
      <c r="D1" s="59"/>
      <c r="E1" s="59"/>
      <c r="F1" s="59"/>
      <c r="G1" s="59"/>
      <c r="H1" s="59"/>
      <c r="I1" s="59"/>
      <c r="J1" s="59"/>
      <c r="K1" s="15"/>
      <c r="L1" s="15"/>
      <c r="M1" s="15"/>
      <c r="N1" s="15"/>
    </row>
    <row r="2" spans="1:4" s="13" customFormat="1" ht="18" customHeight="1">
      <c r="A2" s="62" t="s">
        <v>26</v>
      </c>
      <c r="B2" s="62"/>
      <c r="C2" s="62"/>
      <c r="D2" s="12">
        <v>0</v>
      </c>
    </row>
    <row r="3" spans="1:5" s="13" customFormat="1" ht="18" customHeight="1" hidden="1">
      <c r="A3" s="63" t="s">
        <v>27</v>
      </c>
      <c r="B3" s="63"/>
      <c r="C3" s="63"/>
      <c r="D3" s="14">
        <f>D2*400*0.1</f>
        <v>0</v>
      </c>
      <c r="E3" s="13" t="s">
        <v>0</v>
      </c>
    </row>
    <row r="4" spans="1:5" s="13" customFormat="1" ht="30.75" customHeight="1">
      <c r="A4" s="61" t="s">
        <v>29</v>
      </c>
      <c r="B4" s="61"/>
      <c r="C4" s="61"/>
      <c r="D4" s="48">
        <f>D2/10</f>
        <v>0</v>
      </c>
      <c r="E4" s="11" t="s">
        <v>30</v>
      </c>
    </row>
    <row r="5" spans="1:4" s="13" customFormat="1" ht="18" customHeight="1">
      <c r="A5" s="63"/>
      <c r="B5" s="63"/>
      <c r="C5" s="63"/>
      <c r="D5" s="18"/>
    </row>
    <row r="6" spans="1:14" s="13" customFormat="1" ht="18" customHeight="1">
      <c r="A6" s="60" t="s">
        <v>31</v>
      </c>
      <c r="B6" s="60"/>
      <c r="C6" s="60"/>
      <c r="D6" s="60"/>
      <c r="E6" s="60"/>
      <c r="F6" s="60"/>
      <c r="G6" s="60"/>
      <c r="H6" s="60"/>
      <c r="I6" s="60"/>
      <c r="J6" s="60"/>
      <c r="K6" s="8"/>
      <c r="L6" s="8"/>
      <c r="M6" s="8"/>
      <c r="N6" s="8"/>
    </row>
    <row r="7" spans="1:17" s="7" customFormat="1" ht="54" customHeight="1">
      <c r="A7" s="66" t="s">
        <v>97</v>
      </c>
      <c r="B7" s="67"/>
      <c r="C7" s="64" t="s">
        <v>36</v>
      </c>
      <c r="D7" s="65"/>
      <c r="E7" s="66" t="s">
        <v>33</v>
      </c>
      <c r="F7" s="67"/>
      <c r="G7" s="64" t="s">
        <v>2</v>
      </c>
      <c r="H7" s="65"/>
      <c r="I7" s="66" t="s">
        <v>58</v>
      </c>
      <c r="J7" s="67"/>
      <c r="K7" s="69" t="s">
        <v>38</v>
      </c>
      <c r="L7" s="70"/>
      <c r="N7" s="19"/>
      <c r="O7" s="4"/>
      <c r="P7" s="4"/>
      <c r="Q7" s="13"/>
    </row>
    <row r="8" spans="1:17" s="7" customFormat="1" ht="12.75">
      <c r="A8" s="20">
        <f>(D3*4000/266667)/5.6</f>
        <v>0</v>
      </c>
      <c r="B8" s="21" t="s">
        <v>98</v>
      </c>
      <c r="C8" s="22">
        <f>D3*0.0067</f>
        <v>0</v>
      </c>
      <c r="D8" s="23" t="s">
        <v>1</v>
      </c>
      <c r="E8" s="24">
        <f>D2*0.5</f>
        <v>0</v>
      </c>
      <c r="F8" s="21" t="s">
        <v>0</v>
      </c>
      <c r="G8" s="22">
        <f>D3*0.0067</f>
        <v>0</v>
      </c>
      <c r="H8" s="25" t="s">
        <v>1</v>
      </c>
      <c r="I8" s="26">
        <f>D4*0.5</f>
        <v>0</v>
      </c>
      <c r="J8" s="27" t="s">
        <v>1</v>
      </c>
      <c r="K8" s="77">
        <v>0</v>
      </c>
      <c r="L8" s="23" t="s">
        <v>0</v>
      </c>
      <c r="N8" s="19"/>
      <c r="O8" s="28"/>
      <c r="P8" s="29"/>
      <c r="Q8" s="13"/>
    </row>
    <row r="9" spans="1:17" s="7" customFormat="1" ht="12.75">
      <c r="A9" s="24">
        <f>A8/3.5</f>
        <v>0</v>
      </c>
      <c r="B9" s="21" t="s">
        <v>32</v>
      </c>
      <c r="C9" s="22">
        <f>C8/5</f>
        <v>0</v>
      </c>
      <c r="D9" s="23" t="s">
        <v>3</v>
      </c>
      <c r="E9" s="24">
        <f>E8/3.5</f>
        <v>0</v>
      </c>
      <c r="F9" s="21" t="s">
        <v>32</v>
      </c>
      <c r="G9" s="22">
        <f>G8/5</f>
        <v>0</v>
      </c>
      <c r="H9" s="23" t="s">
        <v>3</v>
      </c>
      <c r="I9" s="24">
        <f>I8/5</f>
        <v>0</v>
      </c>
      <c r="J9" s="21" t="s">
        <v>3</v>
      </c>
      <c r="K9" s="77">
        <v>0</v>
      </c>
      <c r="L9" s="23" t="s">
        <v>32</v>
      </c>
      <c r="N9" s="19"/>
      <c r="O9" s="28"/>
      <c r="P9" s="29"/>
      <c r="Q9" s="13"/>
    </row>
    <row r="10" spans="1:17" s="7" customFormat="1" ht="12.75">
      <c r="A10" s="38">
        <f>A8*26</f>
        <v>0</v>
      </c>
      <c r="B10" s="23" t="s">
        <v>84</v>
      </c>
      <c r="C10" s="28"/>
      <c r="D10" s="28"/>
      <c r="E10" s="28"/>
      <c r="F10" s="28"/>
      <c r="G10" s="28"/>
      <c r="H10" s="28"/>
      <c r="I10" s="28"/>
      <c r="J10" s="28"/>
      <c r="K10" s="29"/>
      <c r="L10" s="28"/>
      <c r="M10" s="13"/>
      <c r="N10" s="19"/>
      <c r="O10" s="28"/>
      <c r="P10" s="29"/>
      <c r="Q10" s="13"/>
    </row>
    <row r="11" spans="1:2" ht="12.75">
      <c r="A11" s="22">
        <f>A10/15</f>
        <v>0</v>
      </c>
      <c r="B11" s="23" t="s">
        <v>28</v>
      </c>
    </row>
    <row r="12" spans="1:2" ht="12.75">
      <c r="A12" s="45"/>
      <c r="B12" s="46"/>
    </row>
    <row r="13" spans="1:12" ht="12.75">
      <c r="A13" s="71" t="s">
        <v>37</v>
      </c>
      <c r="B13" s="71"/>
      <c r="C13" s="71"/>
      <c r="D13" s="71"/>
      <c r="E13" s="71"/>
      <c r="F13" s="71"/>
      <c r="G13" s="71"/>
      <c r="H13" s="71"/>
      <c r="I13" s="71"/>
      <c r="J13" s="71"/>
      <c r="K13" s="71"/>
      <c r="L13" s="71"/>
    </row>
    <row r="14" spans="1:17" s="7" customFormat="1" ht="28.5" customHeight="1">
      <c r="A14" s="66" t="s">
        <v>78</v>
      </c>
      <c r="B14" s="67"/>
      <c r="C14" s="64" t="s">
        <v>79</v>
      </c>
      <c r="D14" s="65"/>
      <c r="E14" s="66" t="s">
        <v>80</v>
      </c>
      <c r="F14" s="67"/>
      <c r="G14" s="68" t="s">
        <v>81</v>
      </c>
      <c r="H14" s="65"/>
      <c r="I14" s="66" t="s">
        <v>82</v>
      </c>
      <c r="J14" s="67"/>
      <c r="K14" s="69" t="s">
        <v>83</v>
      </c>
      <c r="L14" s="70"/>
      <c r="N14" s="19"/>
      <c r="O14" s="4"/>
      <c r="P14" s="4"/>
      <c r="Q14" s="13"/>
    </row>
    <row r="15" spans="1:17" s="34" customFormat="1" ht="12.75">
      <c r="A15" s="30">
        <f>A8*7</f>
        <v>0</v>
      </c>
      <c r="B15" s="31" t="s">
        <v>0</v>
      </c>
      <c r="C15" s="32">
        <f>C8*2</f>
        <v>0</v>
      </c>
      <c r="D15" s="33" t="s">
        <v>1</v>
      </c>
      <c r="E15" s="30">
        <f>E8*7</f>
        <v>0</v>
      </c>
      <c r="F15" s="31" t="s">
        <v>0</v>
      </c>
      <c r="G15" s="32">
        <f>G8</f>
        <v>0</v>
      </c>
      <c r="H15" s="33" t="s">
        <v>1</v>
      </c>
      <c r="I15" s="30">
        <f>I8*7</f>
        <v>0</v>
      </c>
      <c r="J15" s="31" t="s">
        <v>1</v>
      </c>
      <c r="K15" s="32">
        <f>K8*7</f>
        <v>0</v>
      </c>
      <c r="L15" s="33" t="s">
        <v>0</v>
      </c>
      <c r="N15" s="35"/>
      <c r="O15" s="36"/>
      <c r="P15" s="36"/>
      <c r="Q15" s="37"/>
    </row>
    <row r="16" spans="1:2" ht="12.75">
      <c r="A16" s="32">
        <f>A10*7</f>
        <v>0</v>
      </c>
      <c r="B16" s="23" t="s">
        <v>84</v>
      </c>
    </row>
    <row r="17" spans="1:12" ht="12.75">
      <c r="A17" s="71" t="s">
        <v>39</v>
      </c>
      <c r="B17" s="71"/>
      <c r="C17" s="71"/>
      <c r="D17" s="71"/>
      <c r="E17" s="71"/>
      <c r="F17" s="71"/>
      <c r="G17" s="71"/>
      <c r="H17" s="71"/>
      <c r="I17" s="71"/>
      <c r="J17" s="71"/>
      <c r="K17" s="71"/>
      <c r="L17" s="71"/>
    </row>
    <row r="18" spans="1:17" s="7" customFormat="1" ht="21.75" customHeight="1">
      <c r="A18" s="66" t="s">
        <v>78</v>
      </c>
      <c r="B18" s="67"/>
      <c r="C18" s="64" t="s">
        <v>79</v>
      </c>
      <c r="D18" s="65"/>
      <c r="E18" s="66" t="s">
        <v>80</v>
      </c>
      <c r="F18" s="67"/>
      <c r="G18" s="68" t="s">
        <v>81</v>
      </c>
      <c r="H18" s="65"/>
      <c r="I18" s="66" t="s">
        <v>82</v>
      </c>
      <c r="J18" s="67"/>
      <c r="K18" s="69" t="s">
        <v>83</v>
      </c>
      <c r="L18" s="70"/>
      <c r="N18" s="19"/>
      <c r="O18" s="4"/>
      <c r="P18" s="4"/>
      <c r="Q18" s="13"/>
    </row>
    <row r="19" spans="1:12" ht="12.75">
      <c r="A19" s="30">
        <f>A8*30</f>
        <v>0</v>
      </c>
      <c r="B19" s="31" t="s">
        <v>0</v>
      </c>
      <c r="C19" s="32">
        <f>C15*4.25</f>
        <v>0</v>
      </c>
      <c r="D19" s="33" t="s">
        <v>1</v>
      </c>
      <c r="E19" s="30">
        <f>E8*30</f>
        <v>0</v>
      </c>
      <c r="F19" s="31" t="s">
        <v>0</v>
      </c>
      <c r="G19" s="32">
        <f>G15*4.25</f>
        <v>0</v>
      </c>
      <c r="H19" s="33" t="s">
        <v>1</v>
      </c>
      <c r="I19" s="30">
        <f>I8*30</f>
        <v>0</v>
      </c>
      <c r="J19" s="31" t="s">
        <v>1</v>
      </c>
      <c r="K19" s="32">
        <f>K8*30</f>
        <v>0</v>
      </c>
      <c r="L19" s="33" t="s">
        <v>0</v>
      </c>
    </row>
    <row r="20" spans="1:2" ht="12.75">
      <c r="A20" s="32">
        <f>A10*30</f>
        <v>0</v>
      </c>
      <c r="B20" s="23" t="s">
        <v>84</v>
      </c>
    </row>
    <row r="21" spans="1:12" ht="12.75">
      <c r="A21" s="71" t="s">
        <v>40</v>
      </c>
      <c r="B21" s="71"/>
      <c r="C21" s="71"/>
      <c r="D21" s="71"/>
      <c r="E21" s="71"/>
      <c r="F21" s="71"/>
      <c r="G21" s="71"/>
      <c r="H21" s="71"/>
      <c r="I21" s="71"/>
      <c r="J21" s="71"/>
      <c r="K21" s="71"/>
      <c r="L21" s="71"/>
    </row>
    <row r="22" spans="1:17" s="7" customFormat="1" ht="21.75" customHeight="1">
      <c r="A22" s="66" t="s">
        <v>78</v>
      </c>
      <c r="B22" s="67"/>
      <c r="C22" s="64" t="s">
        <v>79</v>
      </c>
      <c r="D22" s="65"/>
      <c r="E22" s="66" t="s">
        <v>80</v>
      </c>
      <c r="F22" s="67"/>
      <c r="G22" s="68" t="s">
        <v>81</v>
      </c>
      <c r="H22" s="65"/>
      <c r="I22" s="66" t="s">
        <v>82</v>
      </c>
      <c r="J22" s="67"/>
      <c r="K22" s="69" t="s">
        <v>83</v>
      </c>
      <c r="L22" s="70"/>
      <c r="N22" s="19"/>
      <c r="O22" s="4"/>
      <c r="P22" s="4"/>
      <c r="Q22" s="13"/>
    </row>
    <row r="23" spans="1:17" s="34" customFormat="1" ht="12.75">
      <c r="A23" s="30">
        <f>A19*3</f>
        <v>0</v>
      </c>
      <c r="B23" s="31" t="s">
        <v>0</v>
      </c>
      <c r="C23" s="32">
        <f>C19*3</f>
        <v>0</v>
      </c>
      <c r="D23" s="33" t="s">
        <v>1</v>
      </c>
      <c r="E23" s="30">
        <f>E19*3</f>
        <v>0</v>
      </c>
      <c r="F23" s="31" t="s">
        <v>0</v>
      </c>
      <c r="G23" s="32">
        <f>G19*3</f>
        <v>0</v>
      </c>
      <c r="H23" s="33" t="s">
        <v>1</v>
      </c>
      <c r="I23" s="30">
        <f>I19*3</f>
        <v>0</v>
      </c>
      <c r="J23" s="31" t="s">
        <v>1</v>
      </c>
      <c r="K23" s="32">
        <f>K19*3</f>
        <v>0</v>
      </c>
      <c r="L23" s="33" t="s">
        <v>0</v>
      </c>
      <c r="N23" s="35"/>
      <c r="O23" s="36"/>
      <c r="P23" s="36"/>
      <c r="Q23" s="37"/>
    </row>
    <row r="24" spans="1:2" ht="12.75">
      <c r="A24" s="32">
        <f>A20*3</f>
        <v>0</v>
      </c>
      <c r="B24" s="23" t="s">
        <v>84</v>
      </c>
    </row>
    <row r="25" spans="1:12" ht="12.75">
      <c r="A25" s="71" t="s">
        <v>41</v>
      </c>
      <c r="B25" s="71"/>
      <c r="C25" s="71"/>
      <c r="D25" s="71"/>
      <c r="E25" s="71"/>
      <c r="F25" s="71"/>
      <c r="G25" s="71"/>
      <c r="H25" s="71"/>
      <c r="I25" s="71"/>
      <c r="J25" s="71"/>
      <c r="K25" s="71"/>
      <c r="L25" s="71"/>
    </row>
    <row r="26" spans="1:17" s="7" customFormat="1" ht="21.75" customHeight="1">
      <c r="A26" s="66" t="s">
        <v>78</v>
      </c>
      <c r="B26" s="67"/>
      <c r="C26" s="64" t="s">
        <v>79</v>
      </c>
      <c r="D26" s="65"/>
      <c r="E26" s="66" t="s">
        <v>80</v>
      </c>
      <c r="F26" s="67"/>
      <c r="G26" s="68" t="s">
        <v>81</v>
      </c>
      <c r="H26" s="65"/>
      <c r="I26" s="66" t="s">
        <v>82</v>
      </c>
      <c r="J26" s="67"/>
      <c r="K26" s="69" t="s">
        <v>83</v>
      </c>
      <c r="L26" s="70"/>
      <c r="N26" s="19"/>
      <c r="O26" s="4"/>
      <c r="P26" s="4"/>
      <c r="Q26" s="13"/>
    </row>
    <row r="27" spans="1:12" ht="12.75">
      <c r="A27" s="30">
        <f>A15*52</f>
        <v>0</v>
      </c>
      <c r="B27" s="31" t="s">
        <v>0</v>
      </c>
      <c r="C27" s="32">
        <f>C15*52</f>
        <v>0</v>
      </c>
      <c r="D27" s="33" t="s">
        <v>1</v>
      </c>
      <c r="E27" s="30">
        <f>E15*52</f>
        <v>0</v>
      </c>
      <c r="F27" s="31" t="s">
        <v>0</v>
      </c>
      <c r="G27" s="32">
        <f>G15*52</f>
        <v>0</v>
      </c>
      <c r="H27" s="33" t="s">
        <v>1</v>
      </c>
      <c r="I27" s="30">
        <f>I15*52</f>
        <v>0</v>
      </c>
      <c r="J27" s="31" t="s">
        <v>1</v>
      </c>
      <c r="K27" s="32">
        <f>K15*52</f>
        <v>0</v>
      </c>
      <c r="L27" s="33" t="s">
        <v>0</v>
      </c>
    </row>
    <row r="28" spans="1:2" ht="12.75">
      <c r="A28" s="32">
        <f>A16*52</f>
        <v>0</v>
      </c>
      <c r="B28" s="23" t="s">
        <v>84</v>
      </c>
    </row>
  </sheetData>
  <sheetProtection/>
  <mergeCells count="40">
    <mergeCell ref="A25:L25"/>
    <mergeCell ref="A26:B26"/>
    <mergeCell ref="C26:D26"/>
    <mergeCell ref="E26:F26"/>
    <mergeCell ref="G26:H26"/>
    <mergeCell ref="I26:J26"/>
    <mergeCell ref="K26:L26"/>
    <mergeCell ref="A21:L21"/>
    <mergeCell ref="A22:B22"/>
    <mergeCell ref="C22:D22"/>
    <mergeCell ref="E22:F22"/>
    <mergeCell ref="G22:H22"/>
    <mergeCell ref="I22:J22"/>
    <mergeCell ref="K22:L22"/>
    <mergeCell ref="I14:J14"/>
    <mergeCell ref="K14:L14"/>
    <mergeCell ref="A17:L17"/>
    <mergeCell ref="A18:B18"/>
    <mergeCell ref="C18:D18"/>
    <mergeCell ref="E18:F18"/>
    <mergeCell ref="G18:H18"/>
    <mergeCell ref="I18:J18"/>
    <mergeCell ref="K18:L18"/>
    <mergeCell ref="A14:B14"/>
    <mergeCell ref="C14:D14"/>
    <mergeCell ref="E14:F14"/>
    <mergeCell ref="G14:H14"/>
    <mergeCell ref="K7:L7"/>
    <mergeCell ref="A13:L13"/>
    <mergeCell ref="A7:B7"/>
    <mergeCell ref="C7:D7"/>
    <mergeCell ref="E7:F7"/>
    <mergeCell ref="I7:J7"/>
    <mergeCell ref="G7:H7"/>
    <mergeCell ref="A1:J1"/>
    <mergeCell ref="A6:J6"/>
    <mergeCell ref="A4:C4"/>
    <mergeCell ref="A2:C2"/>
    <mergeCell ref="A5:C5"/>
    <mergeCell ref="A3:C3"/>
  </mergeCells>
  <printOptions horizontalCentered="1" verticalCentered="1"/>
  <pageMargins left="0.3937007874015748" right="0.3937007874015748" top="0.3937007874015748" bottom="0.3937007874015748" header="0.3937007874015748" footer="0.3937007874015748"/>
  <pageSetup fitToHeight="1" fitToWidth="1" horizontalDpi="300" verticalDpi="300" orientation="landscape" paperSize="9" r:id="rId1"/>
  <headerFooter alignWithMargins="0">
    <oddFooter>&amp;L&amp;F&amp;C&amp;A&amp;R&amp;D</oddFooter>
  </headerFooter>
</worksheet>
</file>

<file path=xl/worksheets/sheet3.xml><?xml version="1.0" encoding="utf-8"?>
<worksheet xmlns="http://schemas.openxmlformats.org/spreadsheetml/2006/main" xmlns:r="http://schemas.openxmlformats.org/officeDocument/2006/relationships">
  <dimension ref="A1:Q48"/>
  <sheetViews>
    <sheetView zoomScalePageLayoutView="0" workbookViewId="0" topLeftCell="A10">
      <selection activeCell="O10" sqref="O10"/>
    </sheetView>
  </sheetViews>
  <sheetFormatPr defaultColWidth="7.8515625" defaultRowHeight="12.75"/>
  <cols>
    <col min="1" max="1" width="10.28125" style="2" customWidth="1"/>
    <col min="2" max="2" width="19.7109375" style="2" customWidth="1"/>
    <col min="3" max="4" width="9.7109375" style="2" customWidth="1"/>
    <col min="5" max="5" width="7.7109375" style="2" customWidth="1"/>
    <col min="6" max="6" width="13.7109375" style="2" customWidth="1"/>
    <col min="7" max="11" width="7.7109375" style="2" customWidth="1"/>
    <col min="12" max="12" width="14.140625" style="2" customWidth="1"/>
    <col min="13" max="14" width="7.7109375" style="1" customWidth="1"/>
    <col min="15" max="16384" width="7.8515625" style="2" customWidth="1"/>
  </cols>
  <sheetData>
    <row r="1" spans="1:14" s="3" customFormat="1" ht="36" customHeight="1">
      <c r="A1" s="72" t="s">
        <v>42</v>
      </c>
      <c r="B1" s="72"/>
      <c r="C1" s="72"/>
      <c r="D1" s="72"/>
      <c r="E1" s="72"/>
      <c r="F1" s="72"/>
      <c r="G1" s="72"/>
      <c r="H1" s="72"/>
      <c r="I1" s="72"/>
      <c r="J1" s="72"/>
      <c r="K1" s="72"/>
      <c r="L1" s="72"/>
      <c r="M1" s="10"/>
      <c r="N1" s="10"/>
    </row>
    <row r="2" spans="1:4" s="13" customFormat="1" ht="18" customHeight="1">
      <c r="A2" s="62" t="s">
        <v>26</v>
      </c>
      <c r="B2" s="62"/>
      <c r="C2" s="62"/>
      <c r="D2" s="12">
        <v>0</v>
      </c>
    </row>
    <row r="3" spans="1:5" s="13" customFormat="1" ht="18" customHeight="1" hidden="1">
      <c r="A3" s="63" t="s">
        <v>27</v>
      </c>
      <c r="B3" s="63"/>
      <c r="C3" s="63"/>
      <c r="D3" s="14">
        <f>D2*400*0.1</f>
        <v>0</v>
      </c>
      <c r="E3" s="13" t="s">
        <v>0</v>
      </c>
    </row>
    <row r="4" spans="1:5" s="13" customFormat="1" ht="30.75" customHeight="1">
      <c r="A4" s="61" t="s">
        <v>29</v>
      </c>
      <c r="B4" s="61"/>
      <c r="C4" s="61"/>
      <c r="D4" s="48">
        <f>D2/10</f>
        <v>0</v>
      </c>
      <c r="E4" s="11" t="s">
        <v>30</v>
      </c>
    </row>
    <row r="5" spans="1:4" s="13" customFormat="1" ht="10.5" customHeight="1">
      <c r="A5" s="63"/>
      <c r="B5" s="63"/>
      <c r="C5" s="63"/>
      <c r="D5" s="17"/>
    </row>
    <row r="6" spans="1:12" s="9" customFormat="1" ht="52.5" customHeight="1">
      <c r="A6" s="75" t="s">
        <v>49</v>
      </c>
      <c r="B6" s="75"/>
      <c r="C6" s="75"/>
      <c r="D6" s="75"/>
      <c r="E6" s="75"/>
      <c r="F6" s="75"/>
      <c r="G6" s="75"/>
      <c r="H6" s="75"/>
      <c r="I6" s="75"/>
      <c r="J6" s="75"/>
      <c r="K6" s="75"/>
      <c r="L6" s="75"/>
    </row>
    <row r="7" spans="1:14" s="13" customFormat="1" ht="18" customHeight="1">
      <c r="A7" s="73" t="s">
        <v>43</v>
      </c>
      <c r="B7" s="73"/>
      <c r="C7" s="73"/>
      <c r="D7" s="73"/>
      <c r="E7" s="73"/>
      <c r="F7" s="73"/>
      <c r="G7" s="73"/>
      <c r="H7" s="73"/>
      <c r="I7" s="73"/>
      <c r="J7" s="73"/>
      <c r="K7" s="73"/>
      <c r="L7" s="73"/>
      <c r="M7" s="8"/>
      <c r="N7" s="8"/>
    </row>
    <row r="8" spans="1:17" s="7" customFormat="1" ht="54" customHeight="1">
      <c r="A8" s="66" t="s">
        <v>97</v>
      </c>
      <c r="B8" s="67"/>
      <c r="C8" s="64" t="s">
        <v>86</v>
      </c>
      <c r="D8" s="65"/>
      <c r="E8" s="66" t="s">
        <v>33</v>
      </c>
      <c r="F8" s="67"/>
      <c r="G8" s="68" t="s">
        <v>87</v>
      </c>
      <c r="H8" s="65"/>
      <c r="I8" s="66" t="s">
        <v>58</v>
      </c>
      <c r="J8" s="67"/>
      <c r="K8" s="69" t="s">
        <v>95</v>
      </c>
      <c r="L8" s="70"/>
      <c r="N8" s="19"/>
      <c r="O8" s="4"/>
      <c r="P8" s="4"/>
      <c r="Q8" s="13"/>
    </row>
    <row r="9" spans="1:17" s="7" customFormat="1" ht="12.75">
      <c r="A9" s="20">
        <f>(D3*4000/266667)/5.6</f>
        <v>0</v>
      </c>
      <c r="B9" s="21" t="s">
        <v>98</v>
      </c>
      <c r="C9" s="22">
        <f>D3*0.0067</f>
        <v>0</v>
      </c>
      <c r="D9" s="23" t="s">
        <v>1</v>
      </c>
      <c r="E9" s="24">
        <f>D2*0.5</f>
        <v>0</v>
      </c>
      <c r="F9" s="21" t="s">
        <v>0</v>
      </c>
      <c r="G9" s="22">
        <f>D3*0.0067</f>
        <v>0</v>
      </c>
      <c r="H9" s="25" t="s">
        <v>1</v>
      </c>
      <c r="I9" s="26">
        <f>D4*0.5</f>
        <v>0</v>
      </c>
      <c r="J9" s="27" t="s">
        <v>1</v>
      </c>
      <c r="K9" s="22">
        <f>($D$3*0.025)-(($D$3*0.025)*5/6)</f>
        <v>0</v>
      </c>
      <c r="L9" s="23" t="s">
        <v>0</v>
      </c>
      <c r="N9" s="19"/>
      <c r="O9" s="28"/>
      <c r="P9" s="29"/>
      <c r="Q9" s="13"/>
    </row>
    <row r="10" spans="1:17" s="7" customFormat="1" ht="12.75">
      <c r="A10" s="24">
        <f>A9/3.5</f>
        <v>0</v>
      </c>
      <c r="B10" s="21" t="s">
        <v>32</v>
      </c>
      <c r="C10" s="22">
        <f>C9/5</f>
        <v>0</v>
      </c>
      <c r="D10" s="23" t="s">
        <v>3</v>
      </c>
      <c r="E10" s="24">
        <f>E9/3.5</f>
        <v>0</v>
      </c>
      <c r="F10" s="21" t="s">
        <v>32</v>
      </c>
      <c r="G10" s="22">
        <f>G9/5</f>
        <v>0</v>
      </c>
      <c r="H10" s="23" t="s">
        <v>3</v>
      </c>
      <c r="I10" s="24">
        <f>I9/5</f>
        <v>0</v>
      </c>
      <c r="J10" s="21" t="s">
        <v>3</v>
      </c>
      <c r="K10" s="22">
        <f>K9/2.5</f>
        <v>0</v>
      </c>
      <c r="L10" s="23" t="s">
        <v>32</v>
      </c>
      <c r="N10" s="19"/>
      <c r="O10" s="28"/>
      <c r="P10" s="29"/>
      <c r="Q10" s="13"/>
    </row>
    <row r="11" spans="1:17" s="7" customFormat="1" ht="12.75">
      <c r="A11" s="38">
        <f>A9*26</f>
        <v>0</v>
      </c>
      <c r="B11" s="23" t="s">
        <v>84</v>
      </c>
      <c r="C11" s="28"/>
      <c r="D11" s="28"/>
      <c r="E11" s="28"/>
      <c r="F11" s="28"/>
      <c r="G11" s="28"/>
      <c r="H11" s="28"/>
      <c r="I11" s="28"/>
      <c r="J11" s="28"/>
      <c r="K11" s="29"/>
      <c r="L11" s="28"/>
      <c r="M11" s="13"/>
      <c r="N11" s="19"/>
      <c r="O11" s="28"/>
      <c r="P11" s="29"/>
      <c r="Q11" s="13"/>
    </row>
    <row r="12" spans="1:2" ht="12.75">
      <c r="A12" s="32">
        <f>A11/15</f>
        <v>0</v>
      </c>
      <c r="B12" s="23" t="s">
        <v>28</v>
      </c>
    </row>
    <row r="13" spans="1:2" ht="12.75">
      <c r="A13" s="47"/>
      <c r="B13" s="46"/>
    </row>
    <row r="14" spans="1:12" ht="17.25" customHeight="1">
      <c r="A14" s="73" t="s">
        <v>44</v>
      </c>
      <c r="B14" s="73"/>
      <c r="C14" s="73"/>
      <c r="D14" s="73"/>
      <c r="E14" s="73"/>
      <c r="F14" s="73"/>
      <c r="G14" s="73"/>
      <c r="H14" s="73"/>
      <c r="I14" s="73"/>
      <c r="J14" s="73"/>
      <c r="K14" s="73"/>
      <c r="L14" s="73"/>
    </row>
    <row r="15" spans="1:17" s="7" customFormat="1" ht="54" customHeight="1">
      <c r="A15" s="66" t="s">
        <v>85</v>
      </c>
      <c r="B15" s="67"/>
      <c r="C15" s="64" t="s">
        <v>86</v>
      </c>
      <c r="D15" s="65"/>
      <c r="E15" s="66" t="s">
        <v>33</v>
      </c>
      <c r="F15" s="67"/>
      <c r="G15" s="68" t="s">
        <v>87</v>
      </c>
      <c r="H15" s="65"/>
      <c r="I15" s="66" t="s">
        <v>58</v>
      </c>
      <c r="J15" s="67"/>
      <c r="K15" s="69" t="s">
        <v>95</v>
      </c>
      <c r="L15" s="70"/>
      <c r="N15" s="19"/>
      <c r="O15" s="4"/>
      <c r="P15" s="4"/>
      <c r="Q15" s="13"/>
    </row>
    <row r="16" spans="1:17" s="34" customFormat="1" ht="12.75">
      <c r="A16" s="20">
        <f>A9*1.167</f>
        <v>0</v>
      </c>
      <c r="B16" s="31" t="s">
        <v>0</v>
      </c>
      <c r="C16" s="22">
        <f>C9</f>
        <v>0</v>
      </c>
      <c r="D16" s="33" t="s">
        <v>1</v>
      </c>
      <c r="E16" s="24">
        <f>E9</f>
        <v>0</v>
      </c>
      <c r="F16" s="31" t="s">
        <v>0</v>
      </c>
      <c r="G16" s="22">
        <f>G9</f>
        <v>0</v>
      </c>
      <c r="H16" s="33" t="s">
        <v>1</v>
      </c>
      <c r="I16" s="24">
        <f>I9</f>
        <v>0</v>
      </c>
      <c r="J16" s="31" t="s">
        <v>1</v>
      </c>
      <c r="K16" s="22">
        <f>($D$3*0.025)-(($D$3*0.025)*4/6)</f>
        <v>0</v>
      </c>
      <c r="L16" s="33" t="s">
        <v>0</v>
      </c>
      <c r="N16" s="35"/>
      <c r="O16" s="36"/>
      <c r="P16" s="36"/>
      <c r="Q16" s="37"/>
    </row>
    <row r="17" spans="1:17" s="7" customFormat="1" ht="12.75">
      <c r="A17" s="24">
        <f>A16/3.5</f>
        <v>0</v>
      </c>
      <c r="B17" s="21" t="s">
        <v>32</v>
      </c>
      <c r="C17" s="22">
        <f>C16/5</f>
        <v>0</v>
      </c>
      <c r="D17" s="23" t="s">
        <v>3</v>
      </c>
      <c r="E17" s="24">
        <f>E16/3.5</f>
        <v>0</v>
      </c>
      <c r="F17" s="21" t="s">
        <v>32</v>
      </c>
      <c r="G17" s="22">
        <f>G16/5</f>
        <v>0</v>
      </c>
      <c r="H17" s="23" t="s">
        <v>3</v>
      </c>
      <c r="I17" s="24">
        <f>I16/5</f>
        <v>0</v>
      </c>
      <c r="J17" s="21" t="s">
        <v>3</v>
      </c>
      <c r="K17" s="22">
        <f>K16/2.5</f>
        <v>0</v>
      </c>
      <c r="L17" s="23" t="s">
        <v>32</v>
      </c>
      <c r="N17" s="19"/>
      <c r="O17" s="28"/>
      <c r="P17" s="29"/>
      <c r="Q17" s="13"/>
    </row>
    <row r="18" spans="1:16" s="13" customFormat="1" ht="12.75">
      <c r="A18" s="38">
        <f>A16*26</f>
        <v>0</v>
      </c>
      <c r="B18" s="23" t="s">
        <v>84</v>
      </c>
      <c r="C18" s="28"/>
      <c r="D18" s="28"/>
      <c r="E18" s="28"/>
      <c r="F18" s="28"/>
      <c r="G18" s="28"/>
      <c r="H18" s="28"/>
      <c r="I18" s="28"/>
      <c r="J18" s="28"/>
      <c r="K18" s="28"/>
      <c r="L18" s="28"/>
      <c r="N18" s="39"/>
      <c r="O18" s="28"/>
      <c r="P18" s="29"/>
    </row>
    <row r="19" spans="1:2" ht="12.75">
      <c r="A19" s="32">
        <f>A18/15</f>
        <v>0</v>
      </c>
      <c r="B19" s="23" t="s">
        <v>28</v>
      </c>
    </row>
    <row r="20" spans="1:12" ht="16.5" customHeight="1">
      <c r="A20" s="73" t="s">
        <v>45</v>
      </c>
      <c r="B20" s="73"/>
      <c r="C20" s="73"/>
      <c r="D20" s="73"/>
      <c r="E20" s="73"/>
      <c r="F20" s="73"/>
      <c r="G20" s="73"/>
      <c r="H20" s="73"/>
      <c r="I20" s="73"/>
      <c r="J20" s="73"/>
      <c r="K20" s="73"/>
      <c r="L20" s="73"/>
    </row>
    <row r="21" spans="1:17" s="7" customFormat="1" ht="54" customHeight="1">
      <c r="A21" s="66" t="s">
        <v>85</v>
      </c>
      <c r="B21" s="67"/>
      <c r="C21" s="64" t="s">
        <v>86</v>
      </c>
      <c r="D21" s="65"/>
      <c r="E21" s="66" t="s">
        <v>33</v>
      </c>
      <c r="F21" s="67"/>
      <c r="G21" s="68" t="s">
        <v>87</v>
      </c>
      <c r="H21" s="65"/>
      <c r="I21" s="66" t="s">
        <v>58</v>
      </c>
      <c r="J21" s="67"/>
      <c r="K21" s="69" t="s">
        <v>95</v>
      </c>
      <c r="L21" s="70"/>
      <c r="N21" s="19"/>
      <c r="O21" s="4"/>
      <c r="P21" s="4"/>
      <c r="Q21" s="13"/>
    </row>
    <row r="22" spans="1:17" s="34" customFormat="1" ht="12.75">
      <c r="A22" s="20">
        <f>A$9*1.333</f>
        <v>0</v>
      </c>
      <c r="B22" s="31" t="s">
        <v>0</v>
      </c>
      <c r="C22" s="22">
        <f>C16</f>
        <v>0</v>
      </c>
      <c r="D22" s="33" t="s">
        <v>1</v>
      </c>
      <c r="E22" s="24">
        <f>E16</f>
        <v>0</v>
      </c>
      <c r="F22" s="31" t="s">
        <v>0</v>
      </c>
      <c r="G22" s="22">
        <f>G16</f>
        <v>0</v>
      </c>
      <c r="H22" s="33" t="s">
        <v>1</v>
      </c>
      <c r="I22" s="24">
        <f>I16</f>
        <v>0</v>
      </c>
      <c r="J22" s="31" t="s">
        <v>1</v>
      </c>
      <c r="K22" s="22">
        <f>($D$3*0.025)-(($D$3*0.025)*3/6)</f>
        <v>0</v>
      </c>
      <c r="L22" s="33" t="s">
        <v>0</v>
      </c>
      <c r="N22" s="35"/>
      <c r="O22" s="36"/>
      <c r="P22" s="36"/>
      <c r="Q22" s="37"/>
    </row>
    <row r="23" spans="1:12" ht="12.75">
      <c r="A23" s="24">
        <f>A22/3.5</f>
        <v>0</v>
      </c>
      <c r="B23" s="21" t="s">
        <v>32</v>
      </c>
      <c r="C23" s="22">
        <f>C22/5</f>
        <v>0</v>
      </c>
      <c r="D23" s="23" t="s">
        <v>3</v>
      </c>
      <c r="E23" s="24">
        <f>E22/3.5</f>
        <v>0</v>
      </c>
      <c r="F23" s="21" t="s">
        <v>32</v>
      </c>
      <c r="G23" s="22">
        <f>G22/5</f>
        <v>0</v>
      </c>
      <c r="H23" s="23" t="s">
        <v>3</v>
      </c>
      <c r="I23" s="24">
        <f>I22/5</f>
        <v>0</v>
      </c>
      <c r="J23" s="21" t="s">
        <v>3</v>
      </c>
      <c r="K23" s="22">
        <f>K22/2.5</f>
        <v>0</v>
      </c>
      <c r="L23" s="23" t="s">
        <v>32</v>
      </c>
    </row>
    <row r="24" spans="1:12" ht="12.75">
      <c r="A24" s="38">
        <f>A22*26</f>
        <v>0</v>
      </c>
      <c r="B24" s="23" t="s">
        <v>84</v>
      </c>
      <c r="C24" s="28"/>
      <c r="D24" s="28"/>
      <c r="E24" s="28"/>
      <c r="F24" s="28"/>
      <c r="G24" s="28"/>
      <c r="H24" s="28"/>
      <c r="I24" s="28"/>
      <c r="J24" s="28"/>
      <c r="K24" s="28"/>
      <c r="L24" s="28"/>
    </row>
    <row r="25" spans="1:2" ht="12.75">
      <c r="A25" s="32">
        <f>A24/15</f>
        <v>0</v>
      </c>
      <c r="B25" s="23" t="s">
        <v>28</v>
      </c>
    </row>
    <row r="26" spans="1:12" ht="16.5" customHeight="1">
      <c r="A26" s="73" t="s">
        <v>46</v>
      </c>
      <c r="B26" s="73"/>
      <c r="C26" s="73"/>
      <c r="D26" s="73"/>
      <c r="E26" s="73"/>
      <c r="F26" s="73"/>
      <c r="G26" s="73"/>
      <c r="H26" s="73"/>
      <c r="I26" s="73"/>
      <c r="J26" s="73"/>
      <c r="K26" s="73"/>
      <c r="L26" s="73"/>
    </row>
    <row r="27" spans="1:17" s="7" customFormat="1" ht="54" customHeight="1">
      <c r="A27" s="66" t="s">
        <v>85</v>
      </c>
      <c r="B27" s="67"/>
      <c r="C27" s="64" t="s">
        <v>86</v>
      </c>
      <c r="D27" s="65"/>
      <c r="E27" s="66" t="s">
        <v>33</v>
      </c>
      <c r="F27" s="67"/>
      <c r="G27" s="68" t="s">
        <v>87</v>
      </c>
      <c r="H27" s="65"/>
      <c r="I27" s="66" t="s">
        <v>58</v>
      </c>
      <c r="J27" s="67"/>
      <c r="K27" s="69" t="s">
        <v>95</v>
      </c>
      <c r="L27" s="70"/>
      <c r="N27" s="19"/>
      <c r="O27" s="4"/>
      <c r="P27" s="4"/>
      <c r="Q27" s="13"/>
    </row>
    <row r="28" spans="1:17" s="34" customFormat="1" ht="12.75">
      <c r="A28" s="20">
        <f>A$9*1.5</f>
        <v>0</v>
      </c>
      <c r="B28" s="31" t="s">
        <v>0</v>
      </c>
      <c r="C28" s="22">
        <f>C22</f>
        <v>0</v>
      </c>
      <c r="D28" s="33" t="s">
        <v>1</v>
      </c>
      <c r="E28" s="24">
        <f>E22</f>
        <v>0</v>
      </c>
      <c r="F28" s="31" t="s">
        <v>0</v>
      </c>
      <c r="G28" s="22">
        <f>G22</f>
        <v>0</v>
      </c>
      <c r="H28" s="33" t="s">
        <v>1</v>
      </c>
      <c r="I28" s="24">
        <f>I22</f>
        <v>0</v>
      </c>
      <c r="J28" s="31" t="s">
        <v>1</v>
      </c>
      <c r="K28" s="22">
        <f>($D$3*0.025)-(($D$3*0.025)*2/6)</f>
        <v>0</v>
      </c>
      <c r="L28" s="33" t="s">
        <v>0</v>
      </c>
      <c r="N28" s="35"/>
      <c r="O28" s="36"/>
      <c r="P28" s="36"/>
      <c r="Q28" s="37"/>
    </row>
    <row r="29" spans="1:12" ht="12.75">
      <c r="A29" s="24">
        <f>A28/3.5</f>
        <v>0</v>
      </c>
      <c r="B29" s="21" t="s">
        <v>32</v>
      </c>
      <c r="C29" s="22">
        <f>C28/5</f>
        <v>0</v>
      </c>
      <c r="D29" s="23" t="s">
        <v>3</v>
      </c>
      <c r="E29" s="24">
        <f>E28/3.5</f>
        <v>0</v>
      </c>
      <c r="F29" s="21" t="s">
        <v>32</v>
      </c>
      <c r="G29" s="22">
        <f>G28/5</f>
        <v>0</v>
      </c>
      <c r="H29" s="23" t="s">
        <v>3</v>
      </c>
      <c r="I29" s="24">
        <f>I28/5</f>
        <v>0</v>
      </c>
      <c r="J29" s="21" t="s">
        <v>3</v>
      </c>
      <c r="K29" s="22">
        <f>K28/2.5</f>
        <v>0</v>
      </c>
      <c r="L29" s="23" t="s">
        <v>32</v>
      </c>
    </row>
    <row r="30" spans="1:12" ht="12.75">
      <c r="A30" s="38">
        <f>A28*26</f>
        <v>0</v>
      </c>
      <c r="B30" s="23" t="s">
        <v>84</v>
      </c>
      <c r="C30" s="28"/>
      <c r="D30" s="28"/>
      <c r="E30" s="28"/>
      <c r="F30" s="28"/>
      <c r="G30" s="28"/>
      <c r="H30" s="28"/>
      <c r="I30" s="28"/>
      <c r="J30" s="28"/>
      <c r="K30" s="28"/>
      <c r="L30" s="28"/>
    </row>
    <row r="31" spans="1:2" ht="12.75">
      <c r="A31" s="32">
        <f>A30/15</f>
        <v>0</v>
      </c>
      <c r="B31" s="23" t="s">
        <v>28</v>
      </c>
    </row>
    <row r="32" spans="1:12" ht="12.75">
      <c r="A32" s="73" t="s">
        <v>47</v>
      </c>
      <c r="B32" s="73"/>
      <c r="C32" s="73"/>
      <c r="D32" s="73"/>
      <c r="E32" s="73"/>
      <c r="F32" s="73"/>
      <c r="G32" s="73"/>
      <c r="H32" s="73"/>
      <c r="I32" s="73"/>
      <c r="J32" s="73"/>
      <c r="K32" s="73"/>
      <c r="L32" s="73"/>
    </row>
    <row r="33" spans="1:17" s="7" customFormat="1" ht="54" customHeight="1">
      <c r="A33" s="66" t="s">
        <v>85</v>
      </c>
      <c r="B33" s="67"/>
      <c r="C33" s="64" t="s">
        <v>86</v>
      </c>
      <c r="D33" s="65"/>
      <c r="E33" s="66" t="s">
        <v>33</v>
      </c>
      <c r="F33" s="67"/>
      <c r="G33" s="68" t="s">
        <v>96</v>
      </c>
      <c r="H33" s="74"/>
      <c r="I33" s="66" t="s">
        <v>58</v>
      </c>
      <c r="J33" s="67"/>
      <c r="K33" s="69" t="s">
        <v>95</v>
      </c>
      <c r="L33" s="70"/>
      <c r="N33" s="19"/>
      <c r="O33" s="4"/>
      <c r="P33" s="4"/>
      <c r="Q33" s="13"/>
    </row>
    <row r="34" spans="1:12" ht="12.75">
      <c r="A34" s="20">
        <f>A$9*1.667</f>
        <v>0</v>
      </c>
      <c r="B34" s="31" t="s">
        <v>0</v>
      </c>
      <c r="C34" s="22">
        <f>C28</f>
        <v>0</v>
      </c>
      <c r="D34" s="33" t="s">
        <v>1</v>
      </c>
      <c r="E34" s="24">
        <f>E28</f>
        <v>0</v>
      </c>
      <c r="F34" s="31" t="s">
        <v>0</v>
      </c>
      <c r="G34" s="22">
        <f>G28</f>
        <v>0</v>
      </c>
      <c r="H34" s="33" t="s">
        <v>1</v>
      </c>
      <c r="I34" s="24">
        <f>I28</f>
        <v>0</v>
      </c>
      <c r="J34" s="31" t="s">
        <v>1</v>
      </c>
      <c r="K34" s="22">
        <f>($D$3*0.025)-(($D$3*0.025)*1/6)</f>
        <v>0</v>
      </c>
      <c r="L34" s="33" t="s">
        <v>0</v>
      </c>
    </row>
    <row r="35" spans="1:12" ht="12.75">
      <c r="A35" s="24">
        <f>A34/3.5</f>
        <v>0</v>
      </c>
      <c r="B35" s="21" t="s">
        <v>32</v>
      </c>
      <c r="C35" s="22">
        <f>C34/5</f>
        <v>0</v>
      </c>
      <c r="D35" s="23" t="s">
        <v>3</v>
      </c>
      <c r="E35" s="24">
        <f>E34/3.5</f>
        <v>0</v>
      </c>
      <c r="F35" s="21" t="s">
        <v>32</v>
      </c>
      <c r="G35" s="22">
        <f>G34/5</f>
        <v>0</v>
      </c>
      <c r="H35" s="23" t="s">
        <v>3</v>
      </c>
      <c r="I35" s="24">
        <f>I34/5</f>
        <v>0</v>
      </c>
      <c r="J35" s="21" t="s">
        <v>3</v>
      </c>
      <c r="K35" s="22">
        <f>K34/2.5</f>
        <v>0</v>
      </c>
      <c r="L35" s="23" t="s">
        <v>32</v>
      </c>
    </row>
    <row r="36" spans="1:12" ht="12.75">
      <c r="A36" s="38">
        <f>A34*26</f>
        <v>0</v>
      </c>
      <c r="B36" s="23" t="s">
        <v>84</v>
      </c>
      <c r="C36" s="28"/>
      <c r="D36" s="28"/>
      <c r="E36" s="28"/>
      <c r="F36" s="28"/>
      <c r="G36" s="28"/>
      <c r="H36" s="28"/>
      <c r="I36" s="28"/>
      <c r="J36" s="28"/>
      <c r="K36" s="28"/>
      <c r="L36" s="28"/>
    </row>
    <row r="37" spans="1:2" ht="12.75">
      <c r="A37" s="32">
        <f>A36/15</f>
        <v>0</v>
      </c>
      <c r="B37" s="23" t="s">
        <v>28</v>
      </c>
    </row>
    <row r="38" spans="1:12" ht="12.75">
      <c r="A38" s="73" t="s">
        <v>48</v>
      </c>
      <c r="B38" s="73"/>
      <c r="C38" s="73"/>
      <c r="D38" s="73"/>
      <c r="E38" s="73"/>
      <c r="F38" s="73"/>
      <c r="G38" s="73"/>
      <c r="H38" s="73"/>
      <c r="I38" s="73"/>
      <c r="J38" s="73"/>
      <c r="K38" s="73"/>
      <c r="L38" s="73"/>
    </row>
    <row r="39" spans="1:17" s="7" customFormat="1" ht="54" customHeight="1">
      <c r="A39" s="66" t="s">
        <v>85</v>
      </c>
      <c r="B39" s="67"/>
      <c r="C39" s="64" t="s">
        <v>86</v>
      </c>
      <c r="D39" s="65"/>
      <c r="E39" s="66" t="s">
        <v>33</v>
      </c>
      <c r="F39" s="67"/>
      <c r="G39" s="68" t="s">
        <v>96</v>
      </c>
      <c r="H39" s="74"/>
      <c r="I39" s="66" t="s">
        <v>58</v>
      </c>
      <c r="J39" s="67"/>
      <c r="K39" s="69" t="s">
        <v>95</v>
      </c>
      <c r="L39" s="70"/>
      <c r="N39" s="19"/>
      <c r="O39" s="4"/>
      <c r="P39" s="4"/>
      <c r="Q39" s="13"/>
    </row>
    <row r="40" spans="1:12" ht="12.75">
      <c r="A40" s="20">
        <f>A$9*1.833</f>
        <v>0</v>
      </c>
      <c r="B40" s="31" t="s">
        <v>0</v>
      </c>
      <c r="C40" s="22">
        <f>C34</f>
        <v>0</v>
      </c>
      <c r="D40" s="33" t="s">
        <v>1</v>
      </c>
      <c r="E40" s="24">
        <f>E34</f>
        <v>0</v>
      </c>
      <c r="F40" s="31" t="s">
        <v>0</v>
      </c>
      <c r="G40" s="22">
        <f>G34</f>
        <v>0</v>
      </c>
      <c r="H40" s="33" t="s">
        <v>1</v>
      </c>
      <c r="I40" s="24">
        <f>I34</f>
        <v>0</v>
      </c>
      <c r="J40" s="31" t="s">
        <v>1</v>
      </c>
      <c r="K40" s="22">
        <f>($D$3*0.025)</f>
        <v>0</v>
      </c>
      <c r="L40" s="33" t="s">
        <v>0</v>
      </c>
    </row>
    <row r="41" spans="1:12" ht="12.75">
      <c r="A41" s="24">
        <f>A40/3.5</f>
        <v>0</v>
      </c>
      <c r="B41" s="21" t="s">
        <v>32</v>
      </c>
      <c r="C41" s="22">
        <f>C40/5</f>
        <v>0</v>
      </c>
      <c r="D41" s="23" t="s">
        <v>3</v>
      </c>
      <c r="E41" s="24">
        <f>E40/3.5</f>
        <v>0</v>
      </c>
      <c r="F41" s="21" t="s">
        <v>32</v>
      </c>
      <c r="G41" s="22">
        <f>G40/5</f>
        <v>0</v>
      </c>
      <c r="H41" s="23" t="s">
        <v>3</v>
      </c>
      <c r="I41" s="24">
        <f>I40/5</f>
        <v>0</v>
      </c>
      <c r="J41" s="21" t="s">
        <v>3</v>
      </c>
      <c r="K41" s="22">
        <f>K40/2.5</f>
        <v>0</v>
      </c>
      <c r="L41" s="23" t="s">
        <v>32</v>
      </c>
    </row>
    <row r="42" spans="1:12" ht="12.75">
      <c r="A42" s="38">
        <f>A40*26</f>
        <v>0</v>
      </c>
      <c r="B42" s="23" t="s">
        <v>84</v>
      </c>
      <c r="C42" s="28"/>
      <c r="D42" s="28"/>
      <c r="E42" s="28"/>
      <c r="F42" s="28"/>
      <c r="G42" s="28"/>
      <c r="H42" s="28"/>
      <c r="I42" s="28"/>
      <c r="J42" s="28"/>
      <c r="K42" s="28"/>
      <c r="L42" s="28"/>
    </row>
    <row r="43" spans="1:2" ht="12.75">
      <c r="A43" s="32">
        <f>A42/15</f>
        <v>0</v>
      </c>
      <c r="B43" s="23" t="s">
        <v>28</v>
      </c>
    </row>
    <row r="44" spans="1:12" ht="12.75">
      <c r="A44" s="73" t="s">
        <v>50</v>
      </c>
      <c r="B44" s="73"/>
      <c r="C44" s="73"/>
      <c r="D44" s="73"/>
      <c r="E44" s="73"/>
      <c r="F44" s="73"/>
      <c r="G44" s="73"/>
      <c r="H44" s="73"/>
      <c r="I44" s="73"/>
      <c r="J44" s="73"/>
      <c r="K44" s="73"/>
      <c r="L44" s="73"/>
    </row>
    <row r="45" spans="1:17" s="7" customFormat="1" ht="23.25" customHeight="1">
      <c r="A45" s="66" t="s">
        <v>88</v>
      </c>
      <c r="B45" s="67"/>
      <c r="C45" s="64" t="s">
        <v>89</v>
      </c>
      <c r="D45" s="65"/>
      <c r="E45" s="66" t="s">
        <v>90</v>
      </c>
      <c r="F45" s="67"/>
      <c r="G45" s="68" t="s">
        <v>91</v>
      </c>
      <c r="H45" s="65"/>
      <c r="I45" s="66" t="s">
        <v>92</v>
      </c>
      <c r="J45" s="67"/>
      <c r="K45" s="69" t="s">
        <v>93</v>
      </c>
      <c r="L45" s="70"/>
      <c r="N45" s="19"/>
      <c r="O45" s="4"/>
      <c r="P45" s="4"/>
      <c r="Q45" s="13"/>
    </row>
    <row r="46" spans="1:12" ht="12.75">
      <c r="A46" s="30">
        <f>(A40+A34+A28+A22+A16+A9)*7</f>
        <v>0</v>
      </c>
      <c r="B46" s="31" t="s">
        <v>51</v>
      </c>
      <c r="C46" s="32">
        <f>C40*12</f>
        <v>0</v>
      </c>
      <c r="D46" s="33" t="s">
        <v>1</v>
      </c>
      <c r="E46" s="30">
        <f>E40*5*6</f>
        <v>0</v>
      </c>
      <c r="F46" s="31" t="s">
        <v>0</v>
      </c>
      <c r="G46" s="32">
        <f>(G40*4)+(G40*14)</f>
        <v>0</v>
      </c>
      <c r="H46" s="33" t="s">
        <v>1</v>
      </c>
      <c r="I46" s="30">
        <f>I40*7*6</f>
        <v>0</v>
      </c>
      <c r="J46" s="31" t="s">
        <v>1</v>
      </c>
      <c r="K46" s="32">
        <f>(K40+K34+K28+K22+K16+K9)*7</f>
        <v>0</v>
      </c>
      <c r="L46" s="33" t="s">
        <v>0</v>
      </c>
    </row>
    <row r="47" spans="1:2" ht="12.75">
      <c r="A47" s="32">
        <f>A46*26</f>
        <v>0</v>
      </c>
      <c r="B47" s="23" t="s">
        <v>84</v>
      </c>
    </row>
    <row r="48" spans="1:2" ht="12.75">
      <c r="A48" s="40"/>
      <c r="B48" s="41"/>
    </row>
  </sheetData>
  <sheetProtection/>
  <mergeCells count="55">
    <mergeCell ref="I45:J45"/>
    <mergeCell ref="K45:L45"/>
    <mergeCell ref="A32:L32"/>
    <mergeCell ref="A45:B45"/>
    <mergeCell ref="C45:D45"/>
    <mergeCell ref="E45:F45"/>
    <mergeCell ref="G45:H45"/>
    <mergeCell ref="G33:H33"/>
    <mergeCell ref="C33:D33"/>
    <mergeCell ref="E39:F39"/>
    <mergeCell ref="A6:L6"/>
    <mergeCell ref="A44:L44"/>
    <mergeCell ref="K33:L33"/>
    <mergeCell ref="A26:L26"/>
    <mergeCell ref="K27:L27"/>
    <mergeCell ref="G27:H27"/>
    <mergeCell ref="A33:B33"/>
    <mergeCell ref="K39:L39"/>
    <mergeCell ref="A8:B8"/>
    <mergeCell ref="E33:F33"/>
    <mergeCell ref="E8:F8"/>
    <mergeCell ref="A20:L20"/>
    <mergeCell ref="A21:B21"/>
    <mergeCell ref="C21:D21"/>
    <mergeCell ref="E21:F21"/>
    <mergeCell ref="G21:H21"/>
    <mergeCell ref="K21:L21"/>
    <mergeCell ref="K15:L15"/>
    <mergeCell ref="G15:H15"/>
    <mergeCell ref="A27:B27"/>
    <mergeCell ref="C27:D27"/>
    <mergeCell ref="E27:F27"/>
    <mergeCell ref="A15:B15"/>
    <mergeCell ref="C15:D15"/>
    <mergeCell ref="E15:F15"/>
    <mergeCell ref="G39:H39"/>
    <mergeCell ref="A7:L7"/>
    <mergeCell ref="A2:C2"/>
    <mergeCell ref="A3:C3"/>
    <mergeCell ref="A4:C4"/>
    <mergeCell ref="A5:C5"/>
    <mergeCell ref="K8:L8"/>
    <mergeCell ref="C8:D8"/>
    <mergeCell ref="G8:H8"/>
    <mergeCell ref="A14:L14"/>
    <mergeCell ref="A1:L1"/>
    <mergeCell ref="I39:J39"/>
    <mergeCell ref="I33:J33"/>
    <mergeCell ref="I27:J27"/>
    <mergeCell ref="I21:J21"/>
    <mergeCell ref="I15:J15"/>
    <mergeCell ref="I8:J8"/>
    <mergeCell ref="A38:L38"/>
    <mergeCell ref="A39:B39"/>
    <mergeCell ref="C39:D39"/>
  </mergeCells>
  <printOptions horizontalCentered="1" verticalCentered="1"/>
  <pageMargins left="0.7480314960629921" right="0.7480314960629921" top="0.52" bottom="0.51" header="0.5118110236220472" footer="0.5118110236220472"/>
  <pageSetup fitToHeight="12" horizontalDpi="600" verticalDpi="600" orientation="landscape" paperSize="9" r:id="rId1"/>
  <headerFooter alignWithMargins="0">
    <oddFooter>&amp;L&amp;F&amp;C&amp;A&amp;R&amp;D</oddFooter>
  </headerFooter>
  <rowBreaks count="1" manualBreakCount="1">
    <brk id="25" max="11" man="1"/>
  </rowBreaks>
</worksheet>
</file>

<file path=xl/worksheets/sheet4.xml><?xml version="1.0" encoding="utf-8"?>
<worksheet xmlns="http://schemas.openxmlformats.org/spreadsheetml/2006/main" xmlns:r="http://schemas.openxmlformats.org/officeDocument/2006/relationships">
  <dimension ref="A1:Q28"/>
  <sheetViews>
    <sheetView zoomScalePageLayoutView="0" workbookViewId="0" topLeftCell="A1">
      <selection activeCell="O9" sqref="O9"/>
    </sheetView>
  </sheetViews>
  <sheetFormatPr defaultColWidth="7.8515625" defaultRowHeight="12.75"/>
  <cols>
    <col min="1" max="1" width="10.28125" style="2" customWidth="1"/>
    <col min="2" max="2" width="20.28125" style="2" customWidth="1"/>
    <col min="3" max="4" width="9.7109375" style="2" customWidth="1"/>
    <col min="5" max="5" width="7.7109375" style="2" customWidth="1"/>
    <col min="6" max="6" width="15.57421875" style="2" customWidth="1"/>
    <col min="7" max="11" width="7.7109375" style="2" customWidth="1"/>
    <col min="12" max="12" width="13.8515625" style="2" customWidth="1"/>
    <col min="13" max="14" width="7.7109375" style="1" customWidth="1"/>
    <col min="15" max="16384" width="7.8515625" style="2" customWidth="1"/>
  </cols>
  <sheetData>
    <row r="1" spans="1:14" s="16" customFormat="1" ht="26.25" customHeight="1">
      <c r="A1" s="59" t="s">
        <v>56</v>
      </c>
      <c r="B1" s="59"/>
      <c r="C1" s="59"/>
      <c r="D1" s="59"/>
      <c r="E1" s="59"/>
      <c r="F1" s="59"/>
      <c r="G1" s="59"/>
      <c r="H1" s="59"/>
      <c r="I1" s="59"/>
      <c r="J1" s="59"/>
      <c r="K1" s="15"/>
      <c r="L1" s="15"/>
      <c r="M1" s="15"/>
      <c r="N1" s="15"/>
    </row>
    <row r="2" spans="1:4" s="13" customFormat="1" ht="18" customHeight="1">
      <c r="A2" s="62" t="s">
        <v>26</v>
      </c>
      <c r="B2" s="62"/>
      <c r="C2" s="62"/>
      <c r="D2" s="12">
        <v>0</v>
      </c>
    </row>
    <row r="3" spans="1:5" s="13" customFormat="1" ht="18" customHeight="1" hidden="1">
      <c r="A3" s="63" t="s">
        <v>27</v>
      </c>
      <c r="B3" s="63"/>
      <c r="C3" s="63"/>
      <c r="D3" s="14">
        <f>D2*400*0.1</f>
        <v>0</v>
      </c>
      <c r="E3" s="13" t="s">
        <v>0</v>
      </c>
    </row>
    <row r="4" spans="1:5" s="13" customFormat="1" ht="30.75" customHeight="1">
      <c r="A4" s="61" t="s">
        <v>29</v>
      </c>
      <c r="B4" s="61"/>
      <c r="C4" s="61"/>
      <c r="D4" s="48">
        <f>D2/10</f>
        <v>0</v>
      </c>
      <c r="E4" s="11" t="s">
        <v>30</v>
      </c>
    </row>
    <row r="5" spans="1:4" s="13" customFormat="1" ht="8.25" customHeight="1">
      <c r="A5" s="63"/>
      <c r="B5" s="63"/>
      <c r="C5" s="63"/>
      <c r="D5" s="17"/>
    </row>
    <row r="6" spans="1:14" s="13" customFormat="1" ht="18" customHeight="1">
      <c r="A6" s="60" t="s">
        <v>31</v>
      </c>
      <c r="B6" s="60"/>
      <c r="C6" s="60"/>
      <c r="D6" s="60"/>
      <c r="E6" s="60"/>
      <c r="F6" s="60"/>
      <c r="G6" s="60"/>
      <c r="H6" s="60"/>
      <c r="I6" s="60"/>
      <c r="J6" s="60"/>
      <c r="K6" s="8"/>
      <c r="L6" s="8"/>
      <c r="M6" s="8"/>
      <c r="N6" s="8"/>
    </row>
    <row r="7" spans="1:17" s="7" customFormat="1" ht="54" customHeight="1">
      <c r="A7" s="66" t="s">
        <v>97</v>
      </c>
      <c r="B7" s="67"/>
      <c r="C7" s="64" t="s">
        <v>57</v>
      </c>
      <c r="D7" s="65"/>
      <c r="E7" s="66" t="s">
        <v>33</v>
      </c>
      <c r="F7" s="67"/>
      <c r="G7" s="64" t="s">
        <v>5</v>
      </c>
      <c r="H7" s="65"/>
      <c r="I7" s="66" t="s">
        <v>58</v>
      </c>
      <c r="J7" s="67"/>
      <c r="K7" s="69" t="s">
        <v>95</v>
      </c>
      <c r="L7" s="70"/>
      <c r="N7" s="19"/>
      <c r="O7" s="4"/>
      <c r="P7" s="4"/>
      <c r="Q7" s="13"/>
    </row>
    <row r="8" spans="1:17" s="7" customFormat="1" ht="12.75">
      <c r="A8" s="20">
        <f>(D3*4000/266667)/5.6*2</f>
        <v>0</v>
      </c>
      <c r="B8" s="21" t="s">
        <v>98</v>
      </c>
      <c r="C8" s="22">
        <f>D3*0.0067</f>
        <v>0</v>
      </c>
      <c r="D8" s="23" t="s">
        <v>1</v>
      </c>
      <c r="E8" s="24">
        <f>D2*0.5</f>
        <v>0</v>
      </c>
      <c r="F8" s="21" t="s">
        <v>0</v>
      </c>
      <c r="G8" s="22">
        <f>D3*0.0067</f>
        <v>0</v>
      </c>
      <c r="H8" s="25" t="s">
        <v>1</v>
      </c>
      <c r="I8" s="26">
        <f>D4*0.5</f>
        <v>0</v>
      </c>
      <c r="J8" s="27" t="s">
        <v>1</v>
      </c>
      <c r="K8" s="22">
        <f>($D$3*0.025)</f>
        <v>0</v>
      </c>
      <c r="L8" s="23" t="s">
        <v>0</v>
      </c>
      <c r="N8" s="19"/>
      <c r="O8" s="28"/>
      <c r="P8" s="29"/>
      <c r="Q8" s="13"/>
    </row>
    <row r="9" spans="1:17" s="7" customFormat="1" ht="12.75">
      <c r="A9" s="24">
        <f>A8/3.5</f>
        <v>0</v>
      </c>
      <c r="B9" s="21" t="s">
        <v>32</v>
      </c>
      <c r="C9" s="22">
        <f>C8/5</f>
        <v>0</v>
      </c>
      <c r="D9" s="23" t="s">
        <v>3</v>
      </c>
      <c r="E9" s="24">
        <f>E8/3.5</f>
        <v>0</v>
      </c>
      <c r="F9" s="21" t="s">
        <v>32</v>
      </c>
      <c r="G9" s="22">
        <f>G8/5</f>
        <v>0</v>
      </c>
      <c r="H9" s="23" t="s">
        <v>3</v>
      </c>
      <c r="I9" s="24">
        <f>I8/5</f>
        <v>0</v>
      </c>
      <c r="J9" s="21" t="s">
        <v>3</v>
      </c>
      <c r="K9" s="77">
        <f>K8/2.5</f>
        <v>0</v>
      </c>
      <c r="L9" s="23" t="s">
        <v>32</v>
      </c>
      <c r="N9" s="19"/>
      <c r="O9" s="28"/>
      <c r="P9" s="29"/>
      <c r="Q9" s="13"/>
    </row>
    <row r="10" spans="1:16" s="13" customFormat="1" ht="12.75">
      <c r="A10" s="38">
        <f>A8*26</f>
        <v>0</v>
      </c>
      <c r="B10" s="23" t="s">
        <v>84</v>
      </c>
      <c r="C10" s="28"/>
      <c r="D10" s="28"/>
      <c r="E10" s="28"/>
      <c r="F10" s="28"/>
      <c r="G10" s="28"/>
      <c r="H10" s="28"/>
      <c r="I10" s="28"/>
      <c r="J10" s="28"/>
      <c r="K10" s="29"/>
      <c r="L10" s="28"/>
      <c r="N10" s="39"/>
      <c r="O10" s="28"/>
      <c r="P10" s="29"/>
    </row>
    <row r="11" spans="1:2" ht="12.75">
      <c r="A11" s="32">
        <f>A10/15</f>
        <v>0</v>
      </c>
      <c r="B11" s="23" t="s">
        <v>28</v>
      </c>
    </row>
    <row r="12" spans="1:2" ht="12.75">
      <c r="A12" s="47"/>
      <c r="B12" s="46"/>
    </row>
    <row r="13" spans="1:12" ht="12.75">
      <c r="A13" s="71" t="s">
        <v>37</v>
      </c>
      <c r="B13" s="71"/>
      <c r="C13" s="71"/>
      <c r="D13" s="71"/>
      <c r="E13" s="71"/>
      <c r="F13" s="71"/>
      <c r="G13" s="71"/>
      <c r="H13" s="71"/>
      <c r="I13" s="71"/>
      <c r="J13" s="71"/>
      <c r="K13" s="71"/>
      <c r="L13" s="71"/>
    </row>
    <row r="14" spans="1:17" s="7" customFormat="1" ht="23.25" customHeight="1">
      <c r="A14" s="66" t="s">
        <v>94</v>
      </c>
      <c r="B14" s="67"/>
      <c r="C14" s="64" t="s">
        <v>89</v>
      </c>
      <c r="D14" s="65"/>
      <c r="E14" s="66" t="s">
        <v>90</v>
      </c>
      <c r="F14" s="67"/>
      <c r="G14" s="68" t="s">
        <v>91</v>
      </c>
      <c r="H14" s="65"/>
      <c r="I14" s="66" t="s">
        <v>92</v>
      </c>
      <c r="J14" s="67"/>
      <c r="K14" s="69" t="s">
        <v>93</v>
      </c>
      <c r="L14" s="70"/>
      <c r="N14" s="19"/>
      <c r="O14" s="4"/>
      <c r="P14" s="4"/>
      <c r="Q14" s="13"/>
    </row>
    <row r="15" spans="1:17" s="34" customFormat="1" ht="12.75">
      <c r="A15" s="30">
        <f>A8*7</f>
        <v>0</v>
      </c>
      <c r="B15" s="31" t="s">
        <v>0</v>
      </c>
      <c r="C15" s="32">
        <f>C8*5</f>
        <v>0</v>
      </c>
      <c r="D15" s="33" t="s">
        <v>1</v>
      </c>
      <c r="E15" s="30">
        <f>E8*7</f>
        <v>0</v>
      </c>
      <c r="F15" s="31" t="s">
        <v>0</v>
      </c>
      <c r="G15" s="32">
        <f>G8*7</f>
        <v>0</v>
      </c>
      <c r="H15" s="33" t="s">
        <v>1</v>
      </c>
      <c r="I15" s="30">
        <f>I8*7</f>
        <v>0</v>
      </c>
      <c r="J15" s="31" t="s">
        <v>1</v>
      </c>
      <c r="K15" s="32">
        <f>K8*7</f>
        <v>0</v>
      </c>
      <c r="L15" s="33" t="s">
        <v>0</v>
      </c>
      <c r="N15" s="35"/>
      <c r="O15" s="36"/>
      <c r="P15" s="36"/>
      <c r="Q15" s="37"/>
    </row>
    <row r="16" spans="1:16" s="37" customFormat="1" ht="12.75">
      <c r="A16" s="38">
        <f>A10*7</f>
        <v>0</v>
      </c>
      <c r="B16" s="23" t="s">
        <v>84</v>
      </c>
      <c r="C16" s="36"/>
      <c r="D16" s="36"/>
      <c r="E16" s="36"/>
      <c r="F16" s="36"/>
      <c r="G16" s="36"/>
      <c r="H16" s="36"/>
      <c r="I16" s="36"/>
      <c r="J16" s="36"/>
      <c r="K16" s="36"/>
      <c r="L16" s="36"/>
      <c r="N16" s="42"/>
      <c r="O16" s="36"/>
      <c r="P16" s="36"/>
    </row>
    <row r="17" spans="1:12" ht="12.75">
      <c r="A17" s="71" t="s">
        <v>39</v>
      </c>
      <c r="B17" s="71"/>
      <c r="C17" s="71"/>
      <c r="D17" s="71"/>
      <c r="E17" s="71"/>
      <c r="F17" s="71"/>
      <c r="G17" s="71"/>
      <c r="H17" s="71"/>
      <c r="I17" s="71"/>
      <c r="J17" s="71"/>
      <c r="K17" s="71"/>
      <c r="L17" s="71"/>
    </row>
    <row r="18" spans="1:17" s="7" customFormat="1" ht="23.25" customHeight="1">
      <c r="A18" s="66" t="s">
        <v>94</v>
      </c>
      <c r="B18" s="67"/>
      <c r="C18" s="64" t="s">
        <v>89</v>
      </c>
      <c r="D18" s="65"/>
      <c r="E18" s="66" t="s">
        <v>90</v>
      </c>
      <c r="F18" s="67"/>
      <c r="G18" s="68" t="s">
        <v>91</v>
      </c>
      <c r="H18" s="65"/>
      <c r="I18" s="66" t="s">
        <v>92</v>
      </c>
      <c r="J18" s="67"/>
      <c r="K18" s="69" t="s">
        <v>93</v>
      </c>
      <c r="L18" s="70"/>
      <c r="N18" s="19"/>
      <c r="O18" s="4"/>
      <c r="P18" s="4"/>
      <c r="Q18" s="13"/>
    </row>
    <row r="19" spans="1:12" ht="12.75">
      <c r="A19" s="30">
        <f>A8*30</f>
        <v>0</v>
      </c>
      <c r="B19" s="31" t="s">
        <v>0</v>
      </c>
      <c r="C19" s="32">
        <f>C15*4.25</f>
        <v>0</v>
      </c>
      <c r="D19" s="33" t="s">
        <v>1</v>
      </c>
      <c r="E19" s="30">
        <f>E8*30</f>
        <v>0</v>
      </c>
      <c r="F19" s="31" t="s">
        <v>0</v>
      </c>
      <c r="G19" s="32">
        <f>G8*30</f>
        <v>0</v>
      </c>
      <c r="H19" s="33" t="s">
        <v>1</v>
      </c>
      <c r="I19" s="30">
        <f>I8*30</f>
        <v>0</v>
      </c>
      <c r="J19" s="31" t="s">
        <v>1</v>
      </c>
      <c r="K19" s="32">
        <f>K8*30</f>
        <v>0</v>
      </c>
      <c r="L19" s="33" t="s">
        <v>0</v>
      </c>
    </row>
    <row r="20" spans="1:12" ht="12.75">
      <c r="A20" s="38">
        <f>A10*30</f>
        <v>0</v>
      </c>
      <c r="B20" s="23" t="s">
        <v>84</v>
      </c>
      <c r="C20" s="36"/>
      <c r="D20" s="36"/>
      <c r="E20" s="36"/>
      <c r="F20" s="36"/>
      <c r="G20" s="36"/>
      <c r="H20" s="36"/>
      <c r="I20" s="36"/>
      <c r="J20" s="36"/>
      <c r="K20" s="36"/>
      <c r="L20" s="36"/>
    </row>
    <row r="21" spans="1:12" ht="12.75">
      <c r="A21" s="71" t="s">
        <v>40</v>
      </c>
      <c r="B21" s="71"/>
      <c r="C21" s="71"/>
      <c r="D21" s="71"/>
      <c r="E21" s="71"/>
      <c r="F21" s="71"/>
      <c r="G21" s="71"/>
      <c r="H21" s="71"/>
      <c r="I21" s="71"/>
      <c r="J21" s="71"/>
      <c r="K21" s="71"/>
      <c r="L21" s="71"/>
    </row>
    <row r="22" spans="1:17" s="7" customFormat="1" ht="23.25" customHeight="1">
      <c r="A22" s="66" t="s">
        <v>94</v>
      </c>
      <c r="B22" s="67"/>
      <c r="C22" s="64" t="s">
        <v>89</v>
      </c>
      <c r="D22" s="65"/>
      <c r="E22" s="66" t="s">
        <v>90</v>
      </c>
      <c r="F22" s="67"/>
      <c r="G22" s="68" t="s">
        <v>91</v>
      </c>
      <c r="H22" s="65"/>
      <c r="I22" s="66" t="s">
        <v>92</v>
      </c>
      <c r="J22" s="67"/>
      <c r="K22" s="69" t="s">
        <v>93</v>
      </c>
      <c r="L22" s="70"/>
      <c r="N22" s="19"/>
      <c r="O22" s="4"/>
      <c r="P22" s="4"/>
      <c r="Q22" s="13"/>
    </row>
    <row r="23" spans="1:17" s="34" customFormat="1" ht="12.75">
      <c r="A23" s="30">
        <f>A19*3</f>
        <v>0</v>
      </c>
      <c r="B23" s="31" t="s">
        <v>0</v>
      </c>
      <c r="C23" s="32">
        <f>C19*3</f>
        <v>0</v>
      </c>
      <c r="D23" s="33" t="s">
        <v>1</v>
      </c>
      <c r="E23" s="30">
        <f>E19*3</f>
        <v>0</v>
      </c>
      <c r="F23" s="31" t="s">
        <v>0</v>
      </c>
      <c r="G23" s="32">
        <f>G19*3</f>
        <v>0</v>
      </c>
      <c r="H23" s="33" t="s">
        <v>1</v>
      </c>
      <c r="I23" s="30">
        <f>I19*3</f>
        <v>0</v>
      </c>
      <c r="J23" s="31" t="s">
        <v>1</v>
      </c>
      <c r="K23" s="32">
        <f>K19*3</f>
        <v>0</v>
      </c>
      <c r="L23" s="33" t="s">
        <v>0</v>
      </c>
      <c r="N23" s="35"/>
      <c r="O23" s="36"/>
      <c r="P23" s="36"/>
      <c r="Q23" s="37"/>
    </row>
    <row r="24" spans="1:16" s="37" customFormat="1" ht="12.75">
      <c r="A24" s="38">
        <f>A20*3</f>
        <v>0</v>
      </c>
      <c r="B24" s="23" t="s">
        <v>84</v>
      </c>
      <c r="C24" s="36"/>
      <c r="D24" s="36"/>
      <c r="E24" s="36"/>
      <c r="F24" s="36"/>
      <c r="G24" s="36"/>
      <c r="H24" s="36"/>
      <c r="I24" s="36"/>
      <c r="J24" s="36"/>
      <c r="K24" s="36"/>
      <c r="L24" s="36"/>
      <c r="N24" s="42"/>
      <c r="O24" s="36"/>
      <c r="P24" s="36"/>
    </row>
    <row r="25" spans="1:12" ht="12.75">
      <c r="A25" s="71" t="s">
        <v>41</v>
      </c>
      <c r="B25" s="71"/>
      <c r="C25" s="71"/>
      <c r="D25" s="71"/>
      <c r="E25" s="71"/>
      <c r="F25" s="71"/>
      <c r="G25" s="71"/>
      <c r="H25" s="71"/>
      <c r="I25" s="71"/>
      <c r="J25" s="71"/>
      <c r="K25" s="71"/>
      <c r="L25" s="71"/>
    </row>
    <row r="26" spans="1:17" s="7" customFormat="1" ht="23.25" customHeight="1">
      <c r="A26" s="66" t="s">
        <v>94</v>
      </c>
      <c r="B26" s="67"/>
      <c r="C26" s="64" t="s">
        <v>89</v>
      </c>
      <c r="D26" s="65"/>
      <c r="E26" s="66" t="s">
        <v>90</v>
      </c>
      <c r="F26" s="67"/>
      <c r="G26" s="68" t="s">
        <v>91</v>
      </c>
      <c r="H26" s="65"/>
      <c r="I26" s="66" t="s">
        <v>92</v>
      </c>
      <c r="J26" s="67"/>
      <c r="K26" s="69" t="s">
        <v>93</v>
      </c>
      <c r="L26" s="70"/>
      <c r="N26" s="19"/>
      <c r="O26" s="4"/>
      <c r="P26" s="4"/>
      <c r="Q26" s="13"/>
    </row>
    <row r="27" spans="1:12" ht="12.75">
      <c r="A27" s="30">
        <f>A15*52</f>
        <v>0</v>
      </c>
      <c r="B27" s="31" t="s">
        <v>0</v>
      </c>
      <c r="C27" s="32">
        <f>C15*52</f>
        <v>0</v>
      </c>
      <c r="D27" s="33" t="s">
        <v>1</v>
      </c>
      <c r="E27" s="30">
        <f>E15*52</f>
        <v>0</v>
      </c>
      <c r="F27" s="31" t="s">
        <v>0</v>
      </c>
      <c r="G27" s="32">
        <f>G15*52</f>
        <v>0</v>
      </c>
      <c r="H27" s="33" t="s">
        <v>1</v>
      </c>
      <c r="I27" s="30">
        <f>I15*52</f>
        <v>0</v>
      </c>
      <c r="J27" s="31" t="s">
        <v>1</v>
      </c>
      <c r="K27" s="32">
        <f>K15*52</f>
        <v>0</v>
      </c>
      <c r="L27" s="33" t="s">
        <v>0</v>
      </c>
    </row>
    <row r="28" spans="1:2" ht="12.75">
      <c r="A28" s="32">
        <f>A24*4</f>
        <v>0</v>
      </c>
      <c r="B28" s="23" t="s">
        <v>84</v>
      </c>
    </row>
  </sheetData>
  <sheetProtection/>
  <mergeCells count="40">
    <mergeCell ref="A1:J1"/>
    <mergeCell ref="A2:C2"/>
    <mergeCell ref="A3:C3"/>
    <mergeCell ref="A4:C4"/>
    <mergeCell ref="G7:H7"/>
    <mergeCell ref="A5:C5"/>
    <mergeCell ref="A6:J6"/>
    <mergeCell ref="I7:J7"/>
    <mergeCell ref="A7:B7"/>
    <mergeCell ref="K7:L7"/>
    <mergeCell ref="A13:L13"/>
    <mergeCell ref="A14:B14"/>
    <mergeCell ref="C14:D14"/>
    <mergeCell ref="E14:F14"/>
    <mergeCell ref="G14:H14"/>
    <mergeCell ref="I14:J14"/>
    <mergeCell ref="K14:L14"/>
    <mergeCell ref="C7:D7"/>
    <mergeCell ref="E7:F7"/>
    <mergeCell ref="A17:L17"/>
    <mergeCell ref="A18:B18"/>
    <mergeCell ref="C18:D18"/>
    <mergeCell ref="E18:F18"/>
    <mergeCell ref="G18:H18"/>
    <mergeCell ref="I18:J18"/>
    <mergeCell ref="K18:L18"/>
    <mergeCell ref="A21:L21"/>
    <mergeCell ref="A22:B22"/>
    <mergeCell ref="C22:D22"/>
    <mergeCell ref="E22:F22"/>
    <mergeCell ref="G22:H22"/>
    <mergeCell ref="I22:J22"/>
    <mergeCell ref="K22:L22"/>
    <mergeCell ref="A25:L25"/>
    <mergeCell ref="A26:B26"/>
    <mergeCell ref="C26:D26"/>
    <mergeCell ref="E26:F26"/>
    <mergeCell ref="G26:H26"/>
    <mergeCell ref="I26:J26"/>
    <mergeCell ref="K26:L26"/>
  </mergeCells>
  <printOptions horizontalCentered="1" verticalCentered="1"/>
  <pageMargins left="0.7480314960629921" right="0.7480314960629921" top="0.5118110236220472" bottom="0.7874015748031497" header="0.5118110236220472" footer="0.5118110236220472"/>
  <pageSetup horizontalDpi="600" verticalDpi="600" orientation="landscape" paperSize="9" r:id="rId1"/>
  <headerFooter alignWithMargins="0">
    <oddFooter>&amp;L&amp;F&amp;C&amp;A&amp;R&amp;D</oddFooter>
  </headerFooter>
</worksheet>
</file>

<file path=xl/worksheets/sheet5.xml><?xml version="1.0" encoding="utf-8"?>
<worksheet xmlns="http://schemas.openxmlformats.org/spreadsheetml/2006/main" xmlns:r="http://schemas.openxmlformats.org/officeDocument/2006/relationships">
  <dimension ref="A1:Q28"/>
  <sheetViews>
    <sheetView zoomScalePageLayoutView="0" workbookViewId="0" topLeftCell="A4">
      <selection activeCell="P19" sqref="P19"/>
    </sheetView>
  </sheetViews>
  <sheetFormatPr defaultColWidth="7.8515625" defaultRowHeight="12.75"/>
  <cols>
    <col min="1" max="1" width="10.28125" style="2" customWidth="1"/>
    <col min="2" max="2" width="20.28125" style="2" customWidth="1"/>
    <col min="3" max="4" width="9.7109375" style="2" customWidth="1"/>
    <col min="5" max="5" width="7.7109375" style="2" customWidth="1"/>
    <col min="6" max="6" width="15.57421875" style="2" customWidth="1"/>
    <col min="7" max="11" width="7.7109375" style="2" customWidth="1"/>
    <col min="12" max="12" width="13.8515625" style="2" customWidth="1"/>
    <col min="13" max="14" width="7.7109375" style="1" customWidth="1"/>
    <col min="15" max="16384" width="7.8515625" style="2" customWidth="1"/>
  </cols>
  <sheetData>
    <row r="1" spans="1:14" s="16" customFormat="1" ht="26.25" customHeight="1">
      <c r="A1" s="59" t="s">
        <v>52</v>
      </c>
      <c r="B1" s="59"/>
      <c r="C1" s="59"/>
      <c r="D1" s="59"/>
      <c r="E1" s="59"/>
      <c r="F1" s="59"/>
      <c r="G1" s="59"/>
      <c r="H1" s="59"/>
      <c r="I1" s="59"/>
      <c r="J1" s="59"/>
      <c r="K1" s="15"/>
      <c r="L1" s="15"/>
      <c r="M1" s="15"/>
      <c r="N1" s="15"/>
    </row>
    <row r="2" spans="1:4" s="13" customFormat="1" ht="18" customHeight="1">
      <c r="A2" s="62" t="s">
        <v>26</v>
      </c>
      <c r="B2" s="62"/>
      <c r="C2" s="62"/>
      <c r="D2" s="12">
        <v>0</v>
      </c>
    </row>
    <row r="3" spans="1:5" s="13" customFormat="1" ht="18" customHeight="1" hidden="1">
      <c r="A3" s="63" t="s">
        <v>27</v>
      </c>
      <c r="B3" s="63"/>
      <c r="C3" s="63"/>
      <c r="D3" s="14">
        <f>D2*400*0.1</f>
        <v>0</v>
      </c>
      <c r="E3" s="13" t="s">
        <v>0</v>
      </c>
    </row>
    <row r="4" spans="1:5" s="13" customFormat="1" ht="30.75" customHeight="1">
      <c r="A4" s="61" t="s">
        <v>29</v>
      </c>
      <c r="B4" s="61"/>
      <c r="C4" s="61"/>
      <c r="D4" s="48">
        <f>D2/10</f>
        <v>0</v>
      </c>
      <c r="E4" s="11" t="s">
        <v>30</v>
      </c>
    </row>
    <row r="5" spans="1:4" s="13" customFormat="1" ht="9" customHeight="1">
      <c r="A5" s="63"/>
      <c r="B5" s="63"/>
      <c r="C5" s="63"/>
      <c r="D5" s="17"/>
    </row>
    <row r="6" spans="1:14" s="13" customFormat="1" ht="18" customHeight="1">
      <c r="A6" s="60" t="s">
        <v>31</v>
      </c>
      <c r="B6" s="60"/>
      <c r="C6" s="60"/>
      <c r="D6" s="60"/>
      <c r="E6" s="60"/>
      <c r="F6" s="60"/>
      <c r="G6" s="60"/>
      <c r="H6" s="60"/>
      <c r="I6" s="60"/>
      <c r="J6" s="60"/>
      <c r="K6" s="8"/>
      <c r="L6" s="8"/>
      <c r="M6" s="8"/>
      <c r="N6" s="8"/>
    </row>
    <row r="7" spans="1:17" s="7" customFormat="1" ht="54" customHeight="1">
      <c r="A7" s="66" t="s">
        <v>97</v>
      </c>
      <c r="B7" s="67"/>
      <c r="C7" s="64" t="s">
        <v>53</v>
      </c>
      <c r="D7" s="65"/>
      <c r="E7" s="66" t="s">
        <v>54</v>
      </c>
      <c r="F7" s="67"/>
      <c r="G7" s="64" t="s">
        <v>2</v>
      </c>
      <c r="H7" s="65"/>
      <c r="I7" s="66" t="s">
        <v>55</v>
      </c>
      <c r="J7" s="67"/>
      <c r="K7" s="69" t="s">
        <v>38</v>
      </c>
      <c r="L7" s="70"/>
      <c r="N7" s="19"/>
      <c r="O7" s="4"/>
      <c r="P7" s="4"/>
      <c r="Q7" s="13"/>
    </row>
    <row r="8" spans="1:17" s="7" customFormat="1" ht="12.75">
      <c r="A8" s="20">
        <f>(D3*4000/266667)/5.6</f>
        <v>0</v>
      </c>
      <c r="B8" s="21" t="s">
        <v>98</v>
      </c>
      <c r="C8" s="22">
        <f>D3*0.0067</f>
        <v>0</v>
      </c>
      <c r="D8" s="23" t="s">
        <v>1</v>
      </c>
      <c r="E8" s="24">
        <v>0</v>
      </c>
      <c r="F8" s="21" t="s">
        <v>0</v>
      </c>
      <c r="G8" s="22">
        <f>D3*0.0067</f>
        <v>0</v>
      </c>
      <c r="H8" s="25" t="s">
        <v>1</v>
      </c>
      <c r="I8" s="26">
        <f>D4*0.5</f>
        <v>0</v>
      </c>
      <c r="J8" s="27" t="s">
        <v>1</v>
      </c>
      <c r="K8" s="77">
        <v>0</v>
      </c>
      <c r="L8" s="23" t="s">
        <v>0</v>
      </c>
      <c r="N8" s="19"/>
      <c r="O8" s="28"/>
      <c r="P8" s="29"/>
      <c r="Q8" s="13"/>
    </row>
    <row r="9" spans="1:17" s="7" customFormat="1" ht="12.75">
      <c r="A9" s="24">
        <f>A8/3.5</f>
        <v>0</v>
      </c>
      <c r="B9" s="21" t="s">
        <v>32</v>
      </c>
      <c r="C9" s="22">
        <f>C8/5</f>
        <v>0</v>
      </c>
      <c r="D9" s="23" t="s">
        <v>3</v>
      </c>
      <c r="E9" s="24">
        <f>E8/3.5</f>
        <v>0</v>
      </c>
      <c r="F9" s="21" t="s">
        <v>32</v>
      </c>
      <c r="G9" s="22">
        <f>G8/5</f>
        <v>0</v>
      </c>
      <c r="H9" s="23" t="s">
        <v>3</v>
      </c>
      <c r="I9" s="24">
        <f>I8/5</f>
        <v>0</v>
      </c>
      <c r="J9" s="21" t="s">
        <v>3</v>
      </c>
      <c r="K9" s="77">
        <v>0</v>
      </c>
      <c r="L9" s="23" t="s">
        <v>32</v>
      </c>
      <c r="N9" s="19"/>
      <c r="O9" s="28"/>
      <c r="P9" s="29"/>
      <c r="Q9" s="13"/>
    </row>
    <row r="10" spans="1:17" s="7" customFormat="1" ht="12.75">
      <c r="A10" s="38">
        <f>A8*26</f>
        <v>0</v>
      </c>
      <c r="B10" s="23" t="s">
        <v>84</v>
      </c>
      <c r="C10" s="28"/>
      <c r="D10" s="28"/>
      <c r="E10" s="28"/>
      <c r="F10" s="28"/>
      <c r="G10" s="28"/>
      <c r="H10" s="28"/>
      <c r="I10" s="28"/>
      <c r="J10" s="28"/>
      <c r="K10" s="29"/>
      <c r="L10" s="28"/>
      <c r="M10" s="13"/>
      <c r="N10" s="19"/>
      <c r="O10" s="28"/>
      <c r="P10" s="29"/>
      <c r="Q10" s="13"/>
    </row>
    <row r="11" spans="1:2" ht="12.75">
      <c r="A11" s="22">
        <f>A10/15</f>
        <v>0</v>
      </c>
      <c r="B11" s="23" t="s">
        <v>28</v>
      </c>
    </row>
    <row r="12" spans="1:2" ht="12.75">
      <c r="A12" s="45"/>
      <c r="B12" s="46"/>
    </row>
    <row r="13" spans="1:12" ht="12.75">
      <c r="A13" s="71" t="s">
        <v>37</v>
      </c>
      <c r="B13" s="71"/>
      <c r="C13" s="71"/>
      <c r="D13" s="71"/>
      <c r="E13" s="71"/>
      <c r="F13" s="71"/>
      <c r="G13" s="71"/>
      <c r="H13" s="71"/>
      <c r="I13" s="71"/>
      <c r="J13" s="71"/>
      <c r="K13" s="71"/>
      <c r="L13" s="71"/>
    </row>
    <row r="14" spans="1:17" s="7" customFormat="1" ht="28.5" customHeight="1">
      <c r="A14" s="66" t="s">
        <v>78</v>
      </c>
      <c r="B14" s="67"/>
      <c r="C14" s="64" t="s">
        <v>79</v>
      </c>
      <c r="D14" s="65"/>
      <c r="E14" s="66" t="s">
        <v>80</v>
      </c>
      <c r="F14" s="67"/>
      <c r="G14" s="68" t="s">
        <v>81</v>
      </c>
      <c r="H14" s="65"/>
      <c r="I14" s="66" t="s">
        <v>82</v>
      </c>
      <c r="J14" s="67"/>
      <c r="K14" s="69" t="s">
        <v>83</v>
      </c>
      <c r="L14" s="70"/>
      <c r="N14" s="19"/>
      <c r="O14" s="4"/>
      <c r="P14" s="4"/>
      <c r="Q14" s="13"/>
    </row>
    <row r="15" spans="1:17" s="34" customFormat="1" ht="12.75">
      <c r="A15" s="43">
        <f>A8*7</f>
        <v>0</v>
      </c>
      <c r="B15" s="44" t="s">
        <v>0</v>
      </c>
      <c r="C15" s="32">
        <f>C8</f>
        <v>0</v>
      </c>
      <c r="D15" s="33" t="s">
        <v>1</v>
      </c>
      <c r="E15" s="30">
        <f>E8*7</f>
        <v>0</v>
      </c>
      <c r="F15" s="31" t="s">
        <v>0</v>
      </c>
      <c r="G15" s="32">
        <f>G8</f>
        <v>0</v>
      </c>
      <c r="H15" s="33" t="s">
        <v>1</v>
      </c>
      <c r="I15" s="30">
        <f>I8*7</f>
        <v>0</v>
      </c>
      <c r="J15" s="31" t="s">
        <v>1</v>
      </c>
      <c r="K15" s="32">
        <f>K8*7</f>
        <v>0</v>
      </c>
      <c r="L15" s="33" t="s">
        <v>0</v>
      </c>
      <c r="N15" s="35"/>
      <c r="O15" s="36"/>
      <c r="P15" s="36"/>
      <c r="Q15" s="37"/>
    </row>
    <row r="16" spans="1:2" ht="12.75">
      <c r="A16" s="32">
        <f>A10*7</f>
        <v>0</v>
      </c>
      <c r="B16" s="23" t="s">
        <v>84</v>
      </c>
    </row>
    <row r="17" spans="1:12" ht="12.75">
      <c r="A17" s="76" t="s">
        <v>39</v>
      </c>
      <c r="B17" s="76"/>
      <c r="C17" s="76"/>
      <c r="D17" s="76"/>
      <c r="E17" s="76"/>
      <c r="F17" s="76"/>
      <c r="G17" s="76"/>
      <c r="H17" s="76"/>
      <c r="I17" s="76"/>
      <c r="J17" s="76"/>
      <c r="K17" s="76"/>
      <c r="L17" s="76"/>
    </row>
    <row r="18" spans="1:17" s="7" customFormat="1" ht="28.5" customHeight="1">
      <c r="A18" s="66" t="s">
        <v>78</v>
      </c>
      <c r="B18" s="67"/>
      <c r="C18" s="64" t="s">
        <v>79</v>
      </c>
      <c r="D18" s="65"/>
      <c r="E18" s="66" t="s">
        <v>80</v>
      </c>
      <c r="F18" s="67"/>
      <c r="G18" s="68" t="s">
        <v>81</v>
      </c>
      <c r="H18" s="65"/>
      <c r="I18" s="66" t="s">
        <v>82</v>
      </c>
      <c r="J18" s="67"/>
      <c r="K18" s="69" t="s">
        <v>83</v>
      </c>
      <c r="L18" s="70"/>
      <c r="N18" s="19"/>
      <c r="O18" s="4"/>
      <c r="P18" s="4"/>
      <c r="Q18" s="13"/>
    </row>
    <row r="19" spans="1:12" ht="12.75">
      <c r="A19" s="30">
        <f>A8*30</f>
        <v>0</v>
      </c>
      <c r="B19" s="31" t="s">
        <v>0</v>
      </c>
      <c r="C19" s="32">
        <f>C8*4.25</f>
        <v>0</v>
      </c>
      <c r="D19" s="33" t="s">
        <v>1</v>
      </c>
      <c r="E19" s="30">
        <f>E8*30</f>
        <v>0</v>
      </c>
      <c r="F19" s="31" t="s">
        <v>0</v>
      </c>
      <c r="G19" s="32">
        <f>G8*4.25</f>
        <v>0</v>
      </c>
      <c r="H19" s="33" t="s">
        <v>1</v>
      </c>
      <c r="I19" s="30">
        <f>I8*30</f>
        <v>0</v>
      </c>
      <c r="J19" s="31" t="s">
        <v>1</v>
      </c>
      <c r="K19" s="32">
        <f>K8*30</f>
        <v>0</v>
      </c>
      <c r="L19" s="33" t="s">
        <v>0</v>
      </c>
    </row>
    <row r="20" spans="1:2" ht="12.75">
      <c r="A20" s="32">
        <f>A10*30</f>
        <v>0</v>
      </c>
      <c r="B20" s="23" t="s">
        <v>84</v>
      </c>
    </row>
    <row r="21" spans="1:12" ht="12.75">
      <c r="A21" s="71" t="s">
        <v>40</v>
      </c>
      <c r="B21" s="71"/>
      <c r="C21" s="71"/>
      <c r="D21" s="71"/>
      <c r="E21" s="71"/>
      <c r="F21" s="71"/>
      <c r="G21" s="71"/>
      <c r="H21" s="71"/>
      <c r="I21" s="71"/>
      <c r="J21" s="71"/>
      <c r="K21" s="71"/>
      <c r="L21" s="71"/>
    </row>
    <row r="22" spans="1:17" s="7" customFormat="1" ht="28.5" customHeight="1">
      <c r="A22" s="66" t="s">
        <v>78</v>
      </c>
      <c r="B22" s="67"/>
      <c r="C22" s="64" t="s">
        <v>79</v>
      </c>
      <c r="D22" s="65"/>
      <c r="E22" s="66" t="s">
        <v>80</v>
      </c>
      <c r="F22" s="67"/>
      <c r="G22" s="68" t="s">
        <v>81</v>
      </c>
      <c r="H22" s="65"/>
      <c r="I22" s="66" t="s">
        <v>82</v>
      </c>
      <c r="J22" s="67"/>
      <c r="K22" s="69" t="s">
        <v>83</v>
      </c>
      <c r="L22" s="70"/>
      <c r="N22" s="19"/>
      <c r="O22" s="4"/>
      <c r="P22" s="4"/>
      <c r="Q22" s="13"/>
    </row>
    <row r="23" spans="1:17" s="34" customFormat="1" ht="12.75">
      <c r="A23" s="30">
        <f>A19*3</f>
        <v>0</v>
      </c>
      <c r="B23" s="31" t="s">
        <v>0</v>
      </c>
      <c r="C23" s="32">
        <f>C19*3</f>
        <v>0</v>
      </c>
      <c r="D23" s="33" t="s">
        <v>1</v>
      </c>
      <c r="E23" s="30">
        <f>E19*3</f>
        <v>0</v>
      </c>
      <c r="F23" s="31" t="s">
        <v>0</v>
      </c>
      <c r="G23" s="32">
        <f>G19*3</f>
        <v>0</v>
      </c>
      <c r="H23" s="33" t="s">
        <v>1</v>
      </c>
      <c r="I23" s="30">
        <f>I19*3</f>
        <v>0</v>
      </c>
      <c r="J23" s="31" t="s">
        <v>1</v>
      </c>
      <c r="K23" s="32">
        <f>K19*3</f>
        <v>0</v>
      </c>
      <c r="L23" s="33" t="s">
        <v>0</v>
      </c>
      <c r="N23" s="35"/>
      <c r="O23" s="36"/>
      <c r="P23" s="36"/>
      <c r="Q23" s="37"/>
    </row>
    <row r="24" spans="1:2" ht="12.75">
      <c r="A24" s="32">
        <f>A20*3</f>
        <v>0</v>
      </c>
      <c r="B24" s="23" t="s">
        <v>84</v>
      </c>
    </row>
    <row r="25" spans="1:12" ht="12.75">
      <c r="A25" s="71" t="s">
        <v>41</v>
      </c>
      <c r="B25" s="71"/>
      <c r="C25" s="71"/>
      <c r="D25" s="71"/>
      <c r="E25" s="71"/>
      <c r="F25" s="71"/>
      <c r="G25" s="71"/>
      <c r="H25" s="71"/>
      <c r="I25" s="71"/>
      <c r="J25" s="71"/>
      <c r="K25" s="71"/>
      <c r="L25" s="71"/>
    </row>
    <row r="26" spans="1:17" s="7" customFormat="1" ht="28.5" customHeight="1">
      <c r="A26" s="66" t="s">
        <v>78</v>
      </c>
      <c r="B26" s="67"/>
      <c r="C26" s="64" t="s">
        <v>79</v>
      </c>
      <c r="D26" s="65"/>
      <c r="E26" s="66" t="s">
        <v>80</v>
      </c>
      <c r="F26" s="67"/>
      <c r="G26" s="68" t="s">
        <v>81</v>
      </c>
      <c r="H26" s="65"/>
      <c r="I26" s="66" t="s">
        <v>82</v>
      </c>
      <c r="J26" s="67"/>
      <c r="K26" s="69" t="s">
        <v>83</v>
      </c>
      <c r="L26" s="70"/>
      <c r="N26" s="19"/>
      <c r="O26" s="4"/>
      <c r="P26" s="4"/>
      <c r="Q26" s="13"/>
    </row>
    <row r="27" spans="1:12" ht="12.75">
      <c r="A27" s="30">
        <f>A15*52</f>
        <v>0</v>
      </c>
      <c r="B27" s="31" t="s">
        <v>0</v>
      </c>
      <c r="C27" s="32">
        <f>C15*52</f>
        <v>0</v>
      </c>
      <c r="D27" s="33" t="s">
        <v>1</v>
      </c>
      <c r="E27" s="30">
        <f>E15*52</f>
        <v>0</v>
      </c>
      <c r="F27" s="31" t="s">
        <v>0</v>
      </c>
      <c r="G27" s="32">
        <f>G15*52</f>
        <v>0</v>
      </c>
      <c r="H27" s="33" t="s">
        <v>1</v>
      </c>
      <c r="I27" s="30">
        <f>I15*52</f>
        <v>0</v>
      </c>
      <c r="J27" s="31" t="s">
        <v>1</v>
      </c>
      <c r="K27" s="32">
        <f>K15*52</f>
        <v>0</v>
      </c>
      <c r="L27" s="33" t="s">
        <v>0</v>
      </c>
    </row>
    <row r="28" spans="1:2" ht="12.75">
      <c r="A28" s="32">
        <f>A24*4</f>
        <v>0</v>
      </c>
      <c r="B28" s="23" t="s">
        <v>84</v>
      </c>
    </row>
  </sheetData>
  <sheetProtection/>
  <mergeCells count="40">
    <mergeCell ref="A1:J1"/>
    <mergeCell ref="A2:C2"/>
    <mergeCell ref="A3:C3"/>
    <mergeCell ref="A4:C4"/>
    <mergeCell ref="G7:H7"/>
    <mergeCell ref="A5:C5"/>
    <mergeCell ref="A6:J6"/>
    <mergeCell ref="I7:J7"/>
    <mergeCell ref="A7:B7"/>
    <mergeCell ref="K7:L7"/>
    <mergeCell ref="A13:L13"/>
    <mergeCell ref="A14:B14"/>
    <mergeCell ref="C14:D14"/>
    <mergeCell ref="E14:F14"/>
    <mergeCell ref="G14:H14"/>
    <mergeCell ref="I14:J14"/>
    <mergeCell ref="K14:L14"/>
    <mergeCell ref="C7:D7"/>
    <mergeCell ref="E7:F7"/>
    <mergeCell ref="A17:L17"/>
    <mergeCell ref="A18:B18"/>
    <mergeCell ref="C18:D18"/>
    <mergeCell ref="E18:F18"/>
    <mergeCell ref="G18:H18"/>
    <mergeCell ref="I18:J18"/>
    <mergeCell ref="K18:L18"/>
    <mergeCell ref="A21:L21"/>
    <mergeCell ref="A22:B22"/>
    <mergeCell ref="C22:D22"/>
    <mergeCell ref="E22:F22"/>
    <mergeCell ref="G22:H22"/>
    <mergeCell ref="I22:J22"/>
    <mergeCell ref="K22:L22"/>
    <mergeCell ref="A25:L25"/>
    <mergeCell ref="A26:B26"/>
    <mergeCell ref="C26:D26"/>
    <mergeCell ref="E26:F26"/>
    <mergeCell ref="G26:H26"/>
    <mergeCell ref="I26:J26"/>
    <mergeCell ref="K26:L26"/>
  </mergeCells>
  <printOptions horizontalCentered="1" verticalCentered="1"/>
  <pageMargins left="0.7480314960629921" right="0.7480314960629921" top="0.45" bottom="0.77" header="0.39" footer="0.5118110236220472"/>
  <pageSetup horizontalDpi="600" verticalDpi="600" orientation="landscape" paperSize="9" r:id="rId1"/>
  <headerFooter alignWithMargins="0">
    <oddFooter>&amp;L&amp;F&amp;C&amp;A&amp;R&amp;D</oddFooter>
  </headerFooter>
</worksheet>
</file>

<file path=xl/worksheets/sheet6.xml><?xml version="1.0" encoding="utf-8"?>
<worksheet xmlns="http://schemas.openxmlformats.org/spreadsheetml/2006/main" xmlns:r="http://schemas.openxmlformats.org/officeDocument/2006/relationships">
  <dimension ref="A1:Q47"/>
  <sheetViews>
    <sheetView zoomScalePageLayoutView="0" workbookViewId="0" topLeftCell="A34">
      <selection activeCell="O46" sqref="O46"/>
    </sheetView>
  </sheetViews>
  <sheetFormatPr defaultColWidth="7.8515625" defaultRowHeight="12.75"/>
  <cols>
    <col min="1" max="1" width="10.28125" style="2" customWidth="1"/>
    <col min="2" max="2" width="19.7109375" style="2" customWidth="1"/>
    <col min="3" max="4" width="9.7109375" style="2" customWidth="1"/>
    <col min="5" max="5" width="7.7109375" style="2" customWidth="1"/>
    <col min="6" max="6" width="13.7109375" style="2" customWidth="1"/>
    <col min="7" max="11" width="7.7109375" style="2" customWidth="1"/>
    <col min="12" max="12" width="14.140625" style="2" customWidth="1"/>
    <col min="13" max="14" width="7.7109375" style="1" customWidth="1"/>
    <col min="15" max="16384" width="7.8515625" style="2" customWidth="1"/>
  </cols>
  <sheetData>
    <row r="1" spans="1:14" s="3" customFormat="1" ht="28.5" customHeight="1">
      <c r="A1" s="72" t="s">
        <v>99</v>
      </c>
      <c r="B1" s="72"/>
      <c r="C1" s="72"/>
      <c r="D1" s="72"/>
      <c r="E1" s="72"/>
      <c r="F1" s="72"/>
      <c r="G1" s="72"/>
      <c r="H1" s="72"/>
      <c r="I1" s="72"/>
      <c r="J1" s="72"/>
      <c r="K1" s="72"/>
      <c r="L1" s="72"/>
      <c r="M1" s="10"/>
      <c r="N1" s="10"/>
    </row>
    <row r="2" spans="1:4" s="13" customFormat="1" ht="18" customHeight="1">
      <c r="A2" s="62" t="s">
        <v>26</v>
      </c>
      <c r="B2" s="62"/>
      <c r="C2" s="62"/>
      <c r="D2" s="12">
        <v>0</v>
      </c>
    </row>
    <row r="3" spans="1:5" s="13" customFormat="1" ht="18" customHeight="1" hidden="1">
      <c r="A3" s="63" t="s">
        <v>27</v>
      </c>
      <c r="B3" s="63"/>
      <c r="C3" s="63"/>
      <c r="D3" s="14">
        <f>D2*400*0.1</f>
        <v>0</v>
      </c>
      <c r="E3" s="13" t="s">
        <v>0</v>
      </c>
    </row>
    <row r="4" spans="1:5" s="13" customFormat="1" ht="30.75" customHeight="1">
      <c r="A4" s="61" t="s">
        <v>29</v>
      </c>
      <c r="B4" s="61"/>
      <c r="C4" s="61"/>
      <c r="D4" s="48">
        <f>D2/10</f>
        <v>0</v>
      </c>
      <c r="E4" s="11" t="s">
        <v>30</v>
      </c>
    </row>
    <row r="5" spans="1:4" s="13" customFormat="1" ht="18" customHeight="1">
      <c r="A5" s="63"/>
      <c r="B5" s="63"/>
      <c r="C5" s="63"/>
      <c r="D5" s="17"/>
    </row>
    <row r="6" spans="1:12" s="9" customFormat="1" ht="52.5" customHeight="1">
      <c r="A6" s="75" t="s">
        <v>49</v>
      </c>
      <c r="B6" s="75"/>
      <c r="C6" s="75"/>
      <c r="D6" s="75"/>
      <c r="E6" s="75"/>
      <c r="F6" s="75"/>
      <c r="G6" s="75"/>
      <c r="H6" s="75"/>
      <c r="I6" s="75"/>
      <c r="J6" s="75"/>
      <c r="K6" s="75"/>
      <c r="L6" s="75"/>
    </row>
    <row r="7" spans="1:14" s="13" customFormat="1" ht="18" customHeight="1">
      <c r="A7" s="73" t="s">
        <v>43</v>
      </c>
      <c r="B7" s="73"/>
      <c r="C7" s="73"/>
      <c r="D7" s="73"/>
      <c r="E7" s="73"/>
      <c r="F7" s="73"/>
      <c r="G7" s="73"/>
      <c r="H7" s="73"/>
      <c r="I7" s="73"/>
      <c r="J7" s="73"/>
      <c r="K7" s="73"/>
      <c r="L7" s="73"/>
      <c r="M7" s="8"/>
      <c r="N7" s="8"/>
    </row>
    <row r="8" spans="1:17" s="7" customFormat="1" ht="54" customHeight="1">
      <c r="A8" s="66" t="s">
        <v>97</v>
      </c>
      <c r="B8" s="67"/>
      <c r="C8" s="64" t="s">
        <v>36</v>
      </c>
      <c r="D8" s="65"/>
      <c r="E8" s="66" t="s">
        <v>54</v>
      </c>
      <c r="F8" s="67"/>
      <c r="G8" s="64" t="s">
        <v>2</v>
      </c>
      <c r="H8" s="65"/>
      <c r="I8" s="66" t="s">
        <v>58</v>
      </c>
      <c r="J8" s="67"/>
      <c r="K8" s="69" t="s">
        <v>38</v>
      </c>
      <c r="L8" s="70"/>
      <c r="N8" s="19"/>
      <c r="O8" s="4"/>
      <c r="P8" s="4"/>
      <c r="Q8" s="13"/>
    </row>
    <row r="9" spans="1:17" s="7" customFormat="1" ht="12.75">
      <c r="A9" s="20">
        <f>(D3*4000/266667)/5.6</f>
        <v>0</v>
      </c>
      <c r="B9" s="21" t="s">
        <v>98</v>
      </c>
      <c r="C9" s="22">
        <f>D3*0.0067</f>
        <v>0</v>
      </c>
      <c r="D9" s="23" t="s">
        <v>1</v>
      </c>
      <c r="E9" s="24">
        <v>0</v>
      </c>
      <c r="F9" s="21" t="s">
        <v>0</v>
      </c>
      <c r="G9" s="22">
        <f>D3*0.0067</f>
        <v>0</v>
      </c>
      <c r="H9" s="25" t="s">
        <v>1</v>
      </c>
      <c r="I9" s="26">
        <f>D4*0.5</f>
        <v>0</v>
      </c>
      <c r="J9" s="27" t="s">
        <v>1</v>
      </c>
      <c r="K9" s="22">
        <f>($D$3*0.025)-(($D$3*0.025)*5/6)</f>
        <v>0</v>
      </c>
      <c r="L9" s="23" t="s">
        <v>0</v>
      </c>
      <c r="N9" s="19"/>
      <c r="O9" s="28"/>
      <c r="P9" s="29"/>
      <c r="Q9" s="13"/>
    </row>
    <row r="10" spans="1:17" s="7" customFormat="1" ht="12.75">
      <c r="A10" s="24">
        <f>A9/3.5</f>
        <v>0</v>
      </c>
      <c r="B10" s="21" t="s">
        <v>32</v>
      </c>
      <c r="C10" s="22">
        <f>C9/5</f>
        <v>0</v>
      </c>
      <c r="D10" s="23" t="s">
        <v>3</v>
      </c>
      <c r="E10" s="24">
        <f>E9/3.5</f>
        <v>0</v>
      </c>
      <c r="F10" s="21" t="s">
        <v>32</v>
      </c>
      <c r="G10" s="22">
        <f>G9/5</f>
        <v>0</v>
      </c>
      <c r="H10" s="23" t="s">
        <v>3</v>
      </c>
      <c r="I10" s="24">
        <f>I9/5</f>
        <v>0</v>
      </c>
      <c r="J10" s="21" t="s">
        <v>3</v>
      </c>
      <c r="K10" s="22">
        <f>K9/2.5</f>
        <v>0</v>
      </c>
      <c r="L10" s="23" t="s">
        <v>32</v>
      </c>
      <c r="N10" s="19"/>
      <c r="O10" s="28"/>
      <c r="P10" s="29"/>
      <c r="Q10" s="13"/>
    </row>
    <row r="11" spans="1:16" s="13" customFormat="1" ht="12.75">
      <c r="A11" s="38">
        <f>A9*26</f>
        <v>0</v>
      </c>
      <c r="B11" s="23" t="s">
        <v>84</v>
      </c>
      <c r="C11" s="28"/>
      <c r="D11" s="28"/>
      <c r="E11" s="28"/>
      <c r="F11" s="28"/>
      <c r="G11" s="28"/>
      <c r="H11" s="28"/>
      <c r="I11" s="28"/>
      <c r="J11" s="28"/>
      <c r="K11" s="28"/>
      <c r="L11" s="28"/>
      <c r="N11" s="39"/>
      <c r="O11" s="28"/>
      <c r="P11" s="29"/>
    </row>
    <row r="12" spans="1:2" ht="12.75">
      <c r="A12" s="32">
        <f>A11/15</f>
        <v>0</v>
      </c>
      <c r="B12" s="23" t="s">
        <v>28</v>
      </c>
    </row>
    <row r="13" spans="1:2" ht="12.75">
      <c r="A13" s="47"/>
      <c r="B13" s="46"/>
    </row>
    <row r="14" spans="1:12" ht="17.25" customHeight="1">
      <c r="A14" s="73" t="s">
        <v>44</v>
      </c>
      <c r="B14" s="73"/>
      <c r="C14" s="73"/>
      <c r="D14" s="73"/>
      <c r="E14" s="73"/>
      <c r="F14" s="73"/>
      <c r="G14" s="73"/>
      <c r="H14" s="73"/>
      <c r="I14" s="73"/>
      <c r="J14" s="73"/>
      <c r="K14" s="73"/>
      <c r="L14" s="73"/>
    </row>
    <row r="15" spans="1:17" s="7" customFormat="1" ht="54" customHeight="1">
      <c r="A15" s="66" t="s">
        <v>85</v>
      </c>
      <c r="B15" s="67"/>
      <c r="C15" s="64" t="s">
        <v>86</v>
      </c>
      <c r="D15" s="65"/>
      <c r="E15" s="66" t="s">
        <v>54</v>
      </c>
      <c r="F15" s="67"/>
      <c r="G15" s="68" t="s">
        <v>87</v>
      </c>
      <c r="H15" s="65"/>
      <c r="I15" s="66" t="s">
        <v>58</v>
      </c>
      <c r="J15" s="67"/>
      <c r="K15" s="69" t="s">
        <v>95</v>
      </c>
      <c r="L15" s="70"/>
      <c r="N15" s="19"/>
      <c r="O15" s="4"/>
      <c r="P15" s="4"/>
      <c r="Q15" s="13"/>
    </row>
    <row r="16" spans="1:17" s="34" customFormat="1" ht="12.75">
      <c r="A16" s="20">
        <f>A9*1.167</f>
        <v>0</v>
      </c>
      <c r="B16" s="31" t="s">
        <v>0</v>
      </c>
      <c r="C16" s="22">
        <f>C9</f>
        <v>0</v>
      </c>
      <c r="D16" s="33" t="s">
        <v>1</v>
      </c>
      <c r="E16" s="24">
        <f>E9</f>
        <v>0</v>
      </c>
      <c r="F16" s="31" t="s">
        <v>0</v>
      </c>
      <c r="G16" s="22">
        <f>G9</f>
        <v>0</v>
      </c>
      <c r="H16" s="33" t="s">
        <v>1</v>
      </c>
      <c r="I16" s="24">
        <f>I9</f>
        <v>0</v>
      </c>
      <c r="J16" s="31" t="s">
        <v>1</v>
      </c>
      <c r="K16" s="22">
        <f>($D$3*0.025)-(($D$3*0.025)*4/6)</f>
        <v>0</v>
      </c>
      <c r="L16" s="33" t="s">
        <v>0</v>
      </c>
      <c r="N16" s="35"/>
      <c r="O16" s="36"/>
      <c r="P16" s="36"/>
      <c r="Q16" s="37"/>
    </row>
    <row r="17" spans="1:17" s="7" customFormat="1" ht="12.75">
      <c r="A17" s="24">
        <f>A16/3.5</f>
        <v>0</v>
      </c>
      <c r="B17" s="21" t="s">
        <v>32</v>
      </c>
      <c r="C17" s="22">
        <f>C16/5</f>
        <v>0</v>
      </c>
      <c r="D17" s="23" t="s">
        <v>3</v>
      </c>
      <c r="E17" s="24">
        <f>E16/3.5</f>
        <v>0</v>
      </c>
      <c r="F17" s="21" t="s">
        <v>32</v>
      </c>
      <c r="G17" s="22">
        <f>G16/5</f>
        <v>0</v>
      </c>
      <c r="H17" s="23" t="s">
        <v>3</v>
      </c>
      <c r="I17" s="24">
        <f>I16/5</f>
        <v>0</v>
      </c>
      <c r="J17" s="21" t="s">
        <v>3</v>
      </c>
      <c r="K17" s="22">
        <f>K16/2.5</f>
        <v>0</v>
      </c>
      <c r="L17" s="23" t="s">
        <v>32</v>
      </c>
      <c r="N17" s="19"/>
      <c r="O17" s="28"/>
      <c r="P17" s="29"/>
      <c r="Q17" s="13"/>
    </row>
    <row r="18" spans="1:16" s="13" customFormat="1" ht="12.75">
      <c r="A18" s="38">
        <f>A16*26</f>
        <v>0</v>
      </c>
      <c r="B18" s="23" t="s">
        <v>84</v>
      </c>
      <c r="C18" s="28"/>
      <c r="D18" s="28"/>
      <c r="E18" s="28"/>
      <c r="F18" s="28"/>
      <c r="G18" s="28"/>
      <c r="H18" s="28"/>
      <c r="I18" s="28"/>
      <c r="J18" s="28"/>
      <c r="K18" s="28"/>
      <c r="L18" s="28"/>
      <c r="N18" s="39"/>
      <c r="O18" s="28"/>
      <c r="P18" s="29"/>
    </row>
    <row r="19" spans="1:2" ht="12.75">
      <c r="A19" s="32">
        <f>A18/15</f>
        <v>0</v>
      </c>
      <c r="B19" s="23" t="s">
        <v>28</v>
      </c>
    </row>
    <row r="20" spans="1:12" ht="16.5" customHeight="1">
      <c r="A20" s="73" t="s">
        <v>45</v>
      </c>
      <c r="B20" s="73"/>
      <c r="C20" s="73"/>
      <c r="D20" s="73"/>
      <c r="E20" s="73"/>
      <c r="F20" s="73"/>
      <c r="G20" s="73"/>
      <c r="H20" s="73"/>
      <c r="I20" s="73"/>
      <c r="J20" s="73"/>
      <c r="K20" s="73"/>
      <c r="L20" s="73"/>
    </row>
    <row r="21" spans="1:12" ht="48" customHeight="1">
      <c r="A21" s="66" t="s">
        <v>85</v>
      </c>
      <c r="B21" s="67"/>
      <c r="C21" s="64" t="s">
        <v>53</v>
      </c>
      <c r="D21" s="65"/>
      <c r="E21" s="66" t="s">
        <v>54</v>
      </c>
      <c r="F21" s="67"/>
      <c r="G21" s="64" t="s">
        <v>2</v>
      </c>
      <c r="H21" s="65"/>
      <c r="I21" s="66" t="s">
        <v>58</v>
      </c>
      <c r="J21" s="67"/>
      <c r="K21" s="69" t="s">
        <v>95</v>
      </c>
      <c r="L21" s="70"/>
    </row>
    <row r="22" spans="1:17" s="34" customFormat="1" ht="12.75">
      <c r="A22" s="20">
        <f>A$9*1.333</f>
        <v>0</v>
      </c>
      <c r="B22" s="31" t="s">
        <v>0</v>
      </c>
      <c r="C22" s="22">
        <f>C16</f>
        <v>0</v>
      </c>
      <c r="D22" s="33" t="s">
        <v>1</v>
      </c>
      <c r="E22" s="24">
        <f>E16</f>
        <v>0</v>
      </c>
      <c r="F22" s="31" t="s">
        <v>0</v>
      </c>
      <c r="G22" s="22">
        <f>G16</f>
        <v>0</v>
      </c>
      <c r="H22" s="33" t="s">
        <v>1</v>
      </c>
      <c r="I22" s="24">
        <f>I16</f>
        <v>0</v>
      </c>
      <c r="J22" s="31" t="s">
        <v>1</v>
      </c>
      <c r="K22" s="22">
        <f>($D$3*0.025)-(($D$3*0.025)*3/6)</f>
        <v>0</v>
      </c>
      <c r="L22" s="33" t="s">
        <v>0</v>
      </c>
      <c r="N22" s="35"/>
      <c r="O22" s="36"/>
      <c r="P22" s="36"/>
      <c r="Q22" s="37"/>
    </row>
    <row r="23" spans="1:12" ht="12.75">
      <c r="A23" s="24">
        <f>A22/3.5</f>
        <v>0</v>
      </c>
      <c r="B23" s="21" t="s">
        <v>32</v>
      </c>
      <c r="C23" s="22">
        <f>C22/5</f>
        <v>0</v>
      </c>
      <c r="D23" s="23" t="s">
        <v>3</v>
      </c>
      <c r="E23" s="24">
        <f>E22/3.5</f>
        <v>0</v>
      </c>
      <c r="F23" s="21" t="s">
        <v>32</v>
      </c>
      <c r="G23" s="22">
        <f>G22/5</f>
        <v>0</v>
      </c>
      <c r="H23" s="23" t="s">
        <v>3</v>
      </c>
      <c r="I23" s="24">
        <f>I22/5</f>
        <v>0</v>
      </c>
      <c r="J23" s="21" t="s">
        <v>3</v>
      </c>
      <c r="K23" s="22">
        <f>K22/2.5</f>
        <v>0</v>
      </c>
      <c r="L23" s="23" t="s">
        <v>32</v>
      </c>
    </row>
    <row r="24" spans="1:12" ht="12.75">
      <c r="A24" s="38">
        <f>A22*26</f>
        <v>0</v>
      </c>
      <c r="B24" s="23" t="s">
        <v>84</v>
      </c>
      <c r="C24" s="28"/>
      <c r="D24" s="28"/>
      <c r="E24" s="28"/>
      <c r="F24" s="28"/>
      <c r="G24" s="28"/>
      <c r="H24" s="28"/>
      <c r="I24" s="28"/>
      <c r="J24" s="28"/>
      <c r="K24" s="28"/>
      <c r="L24" s="28"/>
    </row>
    <row r="25" spans="1:2" ht="12.75">
      <c r="A25" s="32">
        <f>A24/15</f>
        <v>0</v>
      </c>
      <c r="B25" s="23" t="s">
        <v>28</v>
      </c>
    </row>
    <row r="26" spans="1:12" ht="16.5" customHeight="1">
      <c r="A26" s="73" t="s">
        <v>46</v>
      </c>
      <c r="B26" s="73"/>
      <c r="C26" s="73"/>
      <c r="D26" s="73"/>
      <c r="E26" s="73"/>
      <c r="F26" s="73"/>
      <c r="G26" s="73"/>
      <c r="H26" s="73"/>
      <c r="I26" s="73"/>
      <c r="J26" s="73"/>
      <c r="K26" s="73"/>
      <c r="L26" s="73"/>
    </row>
    <row r="27" spans="1:12" ht="50.25" customHeight="1">
      <c r="A27" s="66" t="s">
        <v>85</v>
      </c>
      <c r="B27" s="67"/>
      <c r="C27" s="64" t="s">
        <v>53</v>
      </c>
      <c r="D27" s="65"/>
      <c r="E27" s="66" t="s">
        <v>54</v>
      </c>
      <c r="F27" s="67"/>
      <c r="G27" s="64" t="s">
        <v>2</v>
      </c>
      <c r="H27" s="65"/>
      <c r="I27" s="66" t="s">
        <v>58</v>
      </c>
      <c r="J27" s="67"/>
      <c r="K27" s="69" t="s">
        <v>95</v>
      </c>
      <c r="L27" s="70"/>
    </row>
    <row r="28" spans="1:17" s="34" customFormat="1" ht="12.75">
      <c r="A28" s="20">
        <f>A$9*1.5</f>
        <v>0</v>
      </c>
      <c r="B28" s="31" t="s">
        <v>0</v>
      </c>
      <c r="C28" s="22">
        <f>C22</f>
        <v>0</v>
      </c>
      <c r="D28" s="33" t="s">
        <v>1</v>
      </c>
      <c r="E28" s="24">
        <f>E22</f>
        <v>0</v>
      </c>
      <c r="F28" s="31" t="s">
        <v>0</v>
      </c>
      <c r="G28" s="22">
        <f>G22</f>
        <v>0</v>
      </c>
      <c r="H28" s="33" t="s">
        <v>1</v>
      </c>
      <c r="I28" s="24">
        <f>I22</f>
        <v>0</v>
      </c>
      <c r="J28" s="31" t="s">
        <v>1</v>
      </c>
      <c r="K28" s="22">
        <f>($D$3*0.025)-(($D$3*0.025)*2/6)</f>
        <v>0</v>
      </c>
      <c r="L28" s="33" t="s">
        <v>0</v>
      </c>
      <c r="N28" s="35"/>
      <c r="O28" s="36"/>
      <c r="P28" s="36"/>
      <c r="Q28" s="37"/>
    </row>
    <row r="29" spans="1:12" ht="12.75">
      <c r="A29" s="24">
        <f>A28/3.5</f>
        <v>0</v>
      </c>
      <c r="B29" s="21" t="s">
        <v>32</v>
      </c>
      <c r="C29" s="22">
        <f>C28/5</f>
        <v>0</v>
      </c>
      <c r="D29" s="23" t="s">
        <v>3</v>
      </c>
      <c r="E29" s="24">
        <f>E28/3.5</f>
        <v>0</v>
      </c>
      <c r="F29" s="21" t="s">
        <v>32</v>
      </c>
      <c r="G29" s="22">
        <f>G28/5</f>
        <v>0</v>
      </c>
      <c r="H29" s="23" t="s">
        <v>3</v>
      </c>
      <c r="I29" s="24">
        <f>I28/5</f>
        <v>0</v>
      </c>
      <c r="J29" s="21" t="s">
        <v>3</v>
      </c>
      <c r="K29" s="22">
        <f>K28/2.5</f>
        <v>0</v>
      </c>
      <c r="L29" s="23" t="s">
        <v>32</v>
      </c>
    </row>
    <row r="30" spans="1:12" ht="12.75">
      <c r="A30" s="38">
        <f>A28*26</f>
        <v>0</v>
      </c>
      <c r="B30" s="23" t="s">
        <v>84</v>
      </c>
      <c r="C30" s="28"/>
      <c r="D30" s="28"/>
      <c r="E30" s="28"/>
      <c r="F30" s="28"/>
      <c r="G30" s="28"/>
      <c r="H30" s="28"/>
      <c r="I30" s="28"/>
      <c r="J30" s="28"/>
      <c r="K30" s="28"/>
      <c r="L30" s="28"/>
    </row>
    <row r="31" spans="1:2" ht="12.75">
      <c r="A31" s="32">
        <f>A30/15</f>
        <v>0</v>
      </c>
      <c r="B31" s="23" t="s">
        <v>28</v>
      </c>
    </row>
    <row r="32" spans="1:12" ht="12.75">
      <c r="A32" s="73" t="s">
        <v>47</v>
      </c>
      <c r="B32" s="73"/>
      <c r="C32" s="73"/>
      <c r="D32" s="73"/>
      <c r="E32" s="73"/>
      <c r="F32" s="73"/>
      <c r="G32" s="73"/>
      <c r="H32" s="73"/>
      <c r="I32" s="73"/>
      <c r="J32" s="73"/>
      <c r="K32" s="73"/>
      <c r="L32" s="73"/>
    </row>
    <row r="33" spans="1:12" ht="50.25" customHeight="1">
      <c r="A33" s="66" t="s">
        <v>85</v>
      </c>
      <c r="B33" s="67"/>
      <c r="C33" s="64" t="s">
        <v>53</v>
      </c>
      <c r="D33" s="65"/>
      <c r="E33" s="66" t="s">
        <v>54</v>
      </c>
      <c r="F33" s="67"/>
      <c r="G33" s="64" t="s">
        <v>5</v>
      </c>
      <c r="H33" s="65"/>
      <c r="I33" s="66" t="s">
        <v>58</v>
      </c>
      <c r="J33" s="67"/>
      <c r="K33" s="69" t="s">
        <v>95</v>
      </c>
      <c r="L33" s="70"/>
    </row>
    <row r="34" spans="1:12" ht="12.75">
      <c r="A34" s="20">
        <f>A$9*1.667</f>
        <v>0</v>
      </c>
      <c r="B34" s="31" t="s">
        <v>0</v>
      </c>
      <c r="C34" s="22">
        <f>C28</f>
        <v>0</v>
      </c>
      <c r="D34" s="33" t="s">
        <v>1</v>
      </c>
      <c r="E34" s="24">
        <f>E28</f>
        <v>0</v>
      </c>
      <c r="F34" s="31" t="s">
        <v>0</v>
      </c>
      <c r="G34" s="22">
        <f>G28</f>
        <v>0</v>
      </c>
      <c r="H34" s="33" t="s">
        <v>1</v>
      </c>
      <c r="I34" s="24">
        <f>I28</f>
        <v>0</v>
      </c>
      <c r="J34" s="31" t="s">
        <v>1</v>
      </c>
      <c r="K34" s="22">
        <f>($D$3*0.025)-(($D$3*0.025)*1/6)</f>
        <v>0</v>
      </c>
      <c r="L34" s="33" t="s">
        <v>0</v>
      </c>
    </row>
    <row r="35" spans="1:12" ht="12.75">
      <c r="A35" s="24">
        <f>A34/3.5</f>
        <v>0</v>
      </c>
      <c r="B35" s="21" t="s">
        <v>32</v>
      </c>
      <c r="C35" s="22">
        <f>C34/5</f>
        <v>0</v>
      </c>
      <c r="D35" s="23" t="s">
        <v>3</v>
      </c>
      <c r="E35" s="24">
        <f>E34/3.5</f>
        <v>0</v>
      </c>
      <c r="F35" s="21" t="s">
        <v>32</v>
      </c>
      <c r="G35" s="22">
        <f>G34/5</f>
        <v>0</v>
      </c>
      <c r="H35" s="23" t="s">
        <v>3</v>
      </c>
      <c r="I35" s="24">
        <f>I34/5</f>
        <v>0</v>
      </c>
      <c r="J35" s="21" t="s">
        <v>3</v>
      </c>
      <c r="K35" s="22">
        <f>K34/2.5</f>
        <v>0</v>
      </c>
      <c r="L35" s="23" t="s">
        <v>32</v>
      </c>
    </row>
    <row r="36" spans="1:12" ht="12.75">
      <c r="A36" s="38">
        <f>A34*26</f>
        <v>0</v>
      </c>
      <c r="B36" s="23" t="s">
        <v>84</v>
      </c>
      <c r="C36" s="28"/>
      <c r="D36" s="28"/>
      <c r="E36" s="28"/>
      <c r="F36" s="28"/>
      <c r="G36" s="28"/>
      <c r="H36" s="28"/>
      <c r="I36" s="28"/>
      <c r="J36" s="28"/>
      <c r="K36" s="28"/>
      <c r="L36" s="28"/>
    </row>
    <row r="37" spans="1:2" ht="12.75">
      <c r="A37" s="32">
        <f>A36/15</f>
        <v>0</v>
      </c>
      <c r="B37" s="23" t="s">
        <v>28</v>
      </c>
    </row>
    <row r="38" spans="1:12" ht="12.75">
      <c r="A38" s="73" t="s">
        <v>48</v>
      </c>
      <c r="B38" s="73"/>
      <c r="C38" s="73"/>
      <c r="D38" s="73"/>
      <c r="E38" s="73"/>
      <c r="F38" s="73"/>
      <c r="G38" s="73"/>
      <c r="H38" s="73"/>
      <c r="I38" s="73"/>
      <c r="J38" s="73"/>
      <c r="K38" s="73"/>
      <c r="L38" s="73"/>
    </row>
    <row r="39" spans="1:12" ht="51" customHeight="1">
      <c r="A39" s="66" t="s">
        <v>85</v>
      </c>
      <c r="B39" s="67"/>
      <c r="C39" s="64" t="s">
        <v>53</v>
      </c>
      <c r="D39" s="65"/>
      <c r="E39" s="66" t="s">
        <v>54</v>
      </c>
      <c r="F39" s="67"/>
      <c r="G39" s="64" t="s">
        <v>5</v>
      </c>
      <c r="H39" s="65"/>
      <c r="I39" s="66" t="s">
        <v>58</v>
      </c>
      <c r="J39" s="67"/>
      <c r="K39" s="69" t="s">
        <v>95</v>
      </c>
      <c r="L39" s="70"/>
    </row>
    <row r="40" spans="1:12" ht="12.75">
      <c r="A40" s="20">
        <f>A$9*1.833</f>
        <v>0</v>
      </c>
      <c r="B40" s="31" t="s">
        <v>0</v>
      </c>
      <c r="C40" s="22">
        <f>C34</f>
        <v>0</v>
      </c>
      <c r="D40" s="33" t="s">
        <v>1</v>
      </c>
      <c r="E40" s="24">
        <f>E34</f>
        <v>0</v>
      </c>
      <c r="F40" s="31" t="s">
        <v>0</v>
      </c>
      <c r="G40" s="22">
        <f>G34</f>
        <v>0</v>
      </c>
      <c r="H40" s="33" t="s">
        <v>1</v>
      </c>
      <c r="I40" s="24">
        <f>I34</f>
        <v>0</v>
      </c>
      <c r="J40" s="31" t="s">
        <v>1</v>
      </c>
      <c r="K40" s="22">
        <f>($D$3*0.025)</f>
        <v>0</v>
      </c>
      <c r="L40" s="33" t="s">
        <v>0</v>
      </c>
    </row>
    <row r="41" spans="1:12" ht="12.75">
      <c r="A41" s="24">
        <f>A40/3.5</f>
        <v>0</v>
      </c>
      <c r="B41" s="21" t="s">
        <v>32</v>
      </c>
      <c r="C41" s="22">
        <f>C40/5</f>
        <v>0</v>
      </c>
      <c r="D41" s="23" t="s">
        <v>3</v>
      </c>
      <c r="E41" s="24">
        <f>E40/3.5</f>
        <v>0</v>
      </c>
      <c r="F41" s="21" t="s">
        <v>32</v>
      </c>
      <c r="G41" s="22">
        <f>G40/5</f>
        <v>0</v>
      </c>
      <c r="H41" s="23" t="s">
        <v>3</v>
      </c>
      <c r="I41" s="24">
        <f>I40/5</f>
        <v>0</v>
      </c>
      <c r="J41" s="21" t="s">
        <v>3</v>
      </c>
      <c r="K41" s="22">
        <f>K40/2.5</f>
        <v>0</v>
      </c>
      <c r="L41" s="23" t="s">
        <v>32</v>
      </c>
    </row>
    <row r="42" spans="1:12" ht="12.75">
      <c r="A42" s="38">
        <f>A40*26</f>
        <v>0</v>
      </c>
      <c r="B42" s="23" t="s">
        <v>84</v>
      </c>
      <c r="C42" s="28"/>
      <c r="D42" s="28"/>
      <c r="E42" s="28"/>
      <c r="F42" s="28"/>
      <c r="G42" s="28"/>
      <c r="H42" s="28"/>
      <c r="I42" s="28"/>
      <c r="J42" s="28"/>
      <c r="K42" s="28"/>
      <c r="L42" s="28"/>
    </row>
    <row r="43" spans="1:2" ht="12.75">
      <c r="A43" s="32">
        <f>A42/15</f>
        <v>0</v>
      </c>
      <c r="B43" s="23" t="s">
        <v>28</v>
      </c>
    </row>
    <row r="44" spans="1:12" ht="12.75">
      <c r="A44" s="73" t="s">
        <v>50</v>
      </c>
      <c r="B44" s="73"/>
      <c r="C44" s="73"/>
      <c r="D44" s="73"/>
      <c r="E44" s="73"/>
      <c r="F44" s="73"/>
      <c r="G44" s="73"/>
      <c r="H44" s="73"/>
      <c r="I44" s="73"/>
      <c r="J44" s="73"/>
      <c r="K44" s="73"/>
      <c r="L44" s="73"/>
    </row>
    <row r="45" spans="1:12" ht="12.75" customHeight="1">
      <c r="A45" s="66" t="s">
        <v>88</v>
      </c>
      <c r="B45" s="67"/>
      <c r="C45" s="64" t="s">
        <v>36</v>
      </c>
      <c r="D45" s="65"/>
      <c r="E45" s="66" t="s">
        <v>33</v>
      </c>
      <c r="F45" s="67"/>
      <c r="G45" s="64" t="s">
        <v>5</v>
      </c>
      <c r="H45" s="65"/>
      <c r="I45" s="66" t="s">
        <v>35</v>
      </c>
      <c r="J45" s="67"/>
      <c r="K45" s="69" t="s">
        <v>38</v>
      </c>
      <c r="L45" s="70"/>
    </row>
    <row r="46" spans="1:12" ht="12.75">
      <c r="A46" s="30">
        <f>(A40+A34+A28+A22+A16+A9)*7</f>
        <v>0</v>
      </c>
      <c r="B46" s="31" t="s">
        <v>51</v>
      </c>
      <c r="C46" s="32">
        <f>C40*6</f>
        <v>0</v>
      </c>
      <c r="D46" s="33" t="s">
        <v>1</v>
      </c>
      <c r="E46" s="30">
        <f>E40*5*6</f>
        <v>0</v>
      </c>
      <c r="F46" s="31" t="s">
        <v>0</v>
      </c>
      <c r="G46" s="32">
        <f>(G40*4)+(G40*14)</f>
        <v>0</v>
      </c>
      <c r="H46" s="33" t="s">
        <v>1</v>
      </c>
      <c r="I46" s="30">
        <f>I40*7*6</f>
        <v>0</v>
      </c>
      <c r="J46" s="31" t="s">
        <v>1</v>
      </c>
      <c r="K46" s="32">
        <f>(K40+K34+K28+K22+K16+K9)*7</f>
        <v>0</v>
      </c>
      <c r="L46" s="33" t="s">
        <v>0</v>
      </c>
    </row>
    <row r="47" spans="1:2" ht="12.75">
      <c r="A47" s="32">
        <f>A46*26</f>
        <v>0</v>
      </c>
      <c r="B47" s="23" t="s">
        <v>84</v>
      </c>
    </row>
  </sheetData>
  <sheetProtection/>
  <mergeCells count="55">
    <mergeCell ref="A1:L1"/>
    <mergeCell ref="A2:C2"/>
    <mergeCell ref="A3:C3"/>
    <mergeCell ref="A4:C4"/>
    <mergeCell ref="A5:C5"/>
    <mergeCell ref="A6:L6"/>
    <mergeCell ref="A7:L7"/>
    <mergeCell ref="A8:B8"/>
    <mergeCell ref="C8:D8"/>
    <mergeCell ref="E8:F8"/>
    <mergeCell ref="G8:H8"/>
    <mergeCell ref="I8:J8"/>
    <mergeCell ref="K8:L8"/>
    <mergeCell ref="A14:L14"/>
    <mergeCell ref="A15:B15"/>
    <mergeCell ref="C15:D15"/>
    <mergeCell ref="E15:F15"/>
    <mergeCell ref="G15:H15"/>
    <mergeCell ref="I15:J15"/>
    <mergeCell ref="K15:L15"/>
    <mergeCell ref="A20:L20"/>
    <mergeCell ref="A21:B21"/>
    <mergeCell ref="C21:D21"/>
    <mergeCell ref="E21:F21"/>
    <mergeCell ref="G21:H21"/>
    <mergeCell ref="I21:J21"/>
    <mergeCell ref="K21:L21"/>
    <mergeCell ref="A26:L26"/>
    <mergeCell ref="A27:B27"/>
    <mergeCell ref="C27:D27"/>
    <mergeCell ref="E27:F27"/>
    <mergeCell ref="G27:H27"/>
    <mergeCell ref="I27:J27"/>
    <mergeCell ref="K27:L27"/>
    <mergeCell ref="A32:L32"/>
    <mergeCell ref="A33:B33"/>
    <mergeCell ref="C33:D33"/>
    <mergeCell ref="E33:F33"/>
    <mergeCell ref="G33:H33"/>
    <mergeCell ref="I33:J33"/>
    <mergeCell ref="K33:L33"/>
    <mergeCell ref="A38:L38"/>
    <mergeCell ref="A39:B39"/>
    <mergeCell ref="C39:D39"/>
    <mergeCell ref="E39:F39"/>
    <mergeCell ref="G39:H39"/>
    <mergeCell ref="I39:J39"/>
    <mergeCell ref="K39:L39"/>
    <mergeCell ref="A44:L44"/>
    <mergeCell ref="A45:B45"/>
    <mergeCell ref="C45:D45"/>
    <mergeCell ref="E45:F45"/>
    <mergeCell ref="G45:H45"/>
    <mergeCell ref="I45:J45"/>
    <mergeCell ref="K45:L45"/>
  </mergeCells>
  <printOptions/>
  <pageMargins left="0.7480314960629921" right="0.7480314960629921" top="0.5118110236220472" bottom="0.5511811023622047" header="0.5118110236220472" footer="0.5118110236220472"/>
  <pageSetup horizontalDpi="600" verticalDpi="600" orientation="landscape" paperSize="9" r:id="rId1"/>
  <headerFooter alignWithMargins="0">
    <oddFooter>&amp;L&amp;F&amp;C&amp;A&amp;R&amp;D</oddFooter>
  </headerFooter>
</worksheet>
</file>

<file path=xl/worksheets/sheet7.xml><?xml version="1.0" encoding="utf-8"?>
<worksheet xmlns="http://schemas.openxmlformats.org/spreadsheetml/2006/main" xmlns:r="http://schemas.openxmlformats.org/officeDocument/2006/relationships">
  <dimension ref="A1:Q28"/>
  <sheetViews>
    <sheetView tabSelected="1" zoomScalePageLayoutView="0" workbookViewId="0" topLeftCell="A1">
      <selection activeCell="P14" sqref="P14"/>
    </sheetView>
  </sheetViews>
  <sheetFormatPr defaultColWidth="7.8515625" defaultRowHeight="12.75"/>
  <cols>
    <col min="1" max="1" width="10.28125" style="2" customWidth="1"/>
    <col min="2" max="2" width="20.28125" style="2" customWidth="1"/>
    <col min="3" max="4" width="9.7109375" style="2" customWidth="1"/>
    <col min="5" max="5" width="7.7109375" style="2" customWidth="1"/>
    <col min="6" max="6" width="15.57421875" style="2" customWidth="1"/>
    <col min="7" max="11" width="7.7109375" style="2" customWidth="1"/>
    <col min="12" max="12" width="13.8515625" style="2" customWidth="1"/>
    <col min="13" max="14" width="7.7109375" style="1" customWidth="1"/>
    <col min="15" max="16384" width="7.8515625" style="2" customWidth="1"/>
  </cols>
  <sheetData>
    <row r="1" spans="1:14" s="16" customFormat="1" ht="26.25" customHeight="1">
      <c r="A1" s="59" t="s">
        <v>68</v>
      </c>
      <c r="B1" s="59"/>
      <c r="C1" s="59"/>
      <c r="D1" s="59"/>
      <c r="E1" s="59"/>
      <c r="F1" s="59"/>
      <c r="G1" s="59"/>
      <c r="H1" s="59"/>
      <c r="I1" s="59"/>
      <c r="J1" s="59"/>
      <c r="K1" s="15"/>
      <c r="L1" s="15"/>
      <c r="M1" s="15"/>
      <c r="N1" s="15"/>
    </row>
    <row r="2" spans="1:4" s="13" customFormat="1" ht="18" customHeight="1">
      <c r="A2" s="62" t="s">
        <v>26</v>
      </c>
      <c r="B2" s="62"/>
      <c r="C2" s="62"/>
      <c r="D2" s="12">
        <v>0</v>
      </c>
    </row>
    <row r="3" spans="1:5" s="13" customFormat="1" ht="18" customHeight="1" hidden="1">
      <c r="A3" s="63" t="s">
        <v>27</v>
      </c>
      <c r="B3" s="63"/>
      <c r="C3" s="63"/>
      <c r="D3" s="14">
        <f>D2*400*0.1</f>
        <v>0</v>
      </c>
      <c r="E3" s="13" t="s">
        <v>0</v>
      </c>
    </row>
    <row r="4" spans="1:5" s="13" customFormat="1" ht="30.75" customHeight="1">
      <c r="A4" s="61" t="s">
        <v>29</v>
      </c>
      <c r="B4" s="61"/>
      <c r="C4" s="61"/>
      <c r="D4" s="48">
        <f>D2/10</f>
        <v>0</v>
      </c>
      <c r="E4" s="11" t="s">
        <v>30</v>
      </c>
    </row>
    <row r="5" spans="1:4" s="13" customFormat="1" ht="10.5" customHeight="1">
      <c r="A5" s="63"/>
      <c r="B5" s="63"/>
      <c r="C5" s="63"/>
      <c r="D5" s="17"/>
    </row>
    <row r="6" spans="1:14" s="13" customFormat="1" ht="18" customHeight="1">
      <c r="A6" s="60" t="s">
        <v>31</v>
      </c>
      <c r="B6" s="60"/>
      <c r="C6" s="60"/>
      <c r="D6" s="60"/>
      <c r="E6" s="60"/>
      <c r="F6" s="60"/>
      <c r="G6" s="60"/>
      <c r="H6" s="60"/>
      <c r="I6" s="60"/>
      <c r="J6" s="60"/>
      <c r="K6" s="8"/>
      <c r="L6" s="8"/>
      <c r="M6" s="8"/>
      <c r="N6" s="8"/>
    </row>
    <row r="7" spans="1:17" s="7" customFormat="1" ht="54" customHeight="1">
      <c r="A7" s="66" t="s">
        <v>97</v>
      </c>
      <c r="B7" s="67"/>
      <c r="C7" s="64" t="s">
        <v>57</v>
      </c>
      <c r="D7" s="65"/>
      <c r="E7" s="66" t="s">
        <v>54</v>
      </c>
      <c r="F7" s="67"/>
      <c r="G7" s="64" t="s">
        <v>5</v>
      </c>
      <c r="H7" s="65"/>
      <c r="I7" s="66" t="s">
        <v>58</v>
      </c>
      <c r="J7" s="67"/>
      <c r="K7" s="69" t="s">
        <v>95</v>
      </c>
      <c r="L7" s="70"/>
      <c r="N7" s="19"/>
      <c r="O7" s="4"/>
      <c r="P7" s="4"/>
      <c r="Q7" s="13"/>
    </row>
    <row r="8" spans="1:17" s="7" customFormat="1" ht="12.75">
      <c r="A8" s="20">
        <f>(D3*4000/266667)/5.6*2</f>
        <v>0</v>
      </c>
      <c r="B8" s="21" t="s">
        <v>98</v>
      </c>
      <c r="C8" s="22">
        <f>D3*0.0067</f>
        <v>0</v>
      </c>
      <c r="D8" s="23" t="s">
        <v>1</v>
      </c>
      <c r="E8" s="24">
        <v>0</v>
      </c>
      <c r="F8" s="21" t="s">
        <v>0</v>
      </c>
      <c r="G8" s="22">
        <f>D3*0.0067</f>
        <v>0</v>
      </c>
      <c r="H8" s="25" t="s">
        <v>1</v>
      </c>
      <c r="I8" s="26">
        <f>D4*0.5</f>
        <v>0</v>
      </c>
      <c r="J8" s="27" t="s">
        <v>1</v>
      </c>
      <c r="K8" s="22">
        <f>($D$3*0.025)</f>
        <v>0</v>
      </c>
      <c r="L8" s="23" t="s">
        <v>0</v>
      </c>
      <c r="N8" s="19"/>
      <c r="O8" s="28"/>
      <c r="P8" s="29"/>
      <c r="Q8" s="13"/>
    </row>
    <row r="9" spans="1:17" s="7" customFormat="1" ht="12.75">
      <c r="A9" s="24">
        <f>A8/3.5</f>
        <v>0</v>
      </c>
      <c r="B9" s="21" t="s">
        <v>32</v>
      </c>
      <c r="C9" s="22">
        <f>C8/5</f>
        <v>0</v>
      </c>
      <c r="D9" s="23" t="s">
        <v>3</v>
      </c>
      <c r="E9" s="24">
        <f>E8/3.5</f>
        <v>0</v>
      </c>
      <c r="F9" s="21" t="s">
        <v>32</v>
      </c>
      <c r="G9" s="22">
        <f>G8/5</f>
        <v>0</v>
      </c>
      <c r="H9" s="23" t="s">
        <v>3</v>
      </c>
      <c r="I9" s="24">
        <f>I8/5</f>
        <v>0</v>
      </c>
      <c r="J9" s="21" t="s">
        <v>3</v>
      </c>
      <c r="K9" s="77">
        <f>K8/2.5</f>
        <v>0</v>
      </c>
      <c r="L9" s="23" t="s">
        <v>32</v>
      </c>
      <c r="N9" s="19"/>
      <c r="O9" s="28"/>
      <c r="P9" s="29"/>
      <c r="Q9" s="13"/>
    </row>
    <row r="10" spans="1:16" s="13" customFormat="1" ht="12.75">
      <c r="A10" s="38">
        <f>A8*26</f>
        <v>0</v>
      </c>
      <c r="B10" s="23" t="s">
        <v>84</v>
      </c>
      <c r="C10" s="28"/>
      <c r="D10" s="28"/>
      <c r="E10" s="28"/>
      <c r="F10" s="28"/>
      <c r="G10" s="28"/>
      <c r="H10" s="28"/>
      <c r="I10" s="28"/>
      <c r="J10" s="28"/>
      <c r="K10" s="29"/>
      <c r="L10" s="28"/>
      <c r="N10" s="39"/>
      <c r="O10" s="28"/>
      <c r="P10" s="29"/>
    </row>
    <row r="11" spans="1:2" ht="12.75">
      <c r="A11" s="32">
        <f>A10/15</f>
        <v>0</v>
      </c>
      <c r="B11" s="23" t="s">
        <v>28</v>
      </c>
    </row>
    <row r="12" spans="1:2" ht="12.75">
      <c r="A12" s="47"/>
      <c r="B12" s="46"/>
    </row>
    <row r="13" spans="1:12" ht="12.75">
      <c r="A13" s="71" t="s">
        <v>37</v>
      </c>
      <c r="B13" s="71"/>
      <c r="C13" s="71"/>
      <c r="D13" s="71"/>
      <c r="E13" s="71"/>
      <c r="F13" s="71"/>
      <c r="G13" s="71"/>
      <c r="H13" s="71"/>
      <c r="I13" s="71"/>
      <c r="J13" s="71"/>
      <c r="K13" s="71"/>
      <c r="L13" s="71"/>
    </row>
    <row r="14" spans="1:17" s="7" customFormat="1" ht="23.25" customHeight="1">
      <c r="A14" s="66" t="s">
        <v>94</v>
      </c>
      <c r="B14" s="67"/>
      <c r="C14" s="64" t="s">
        <v>89</v>
      </c>
      <c r="D14" s="65"/>
      <c r="E14" s="66" t="s">
        <v>90</v>
      </c>
      <c r="F14" s="67"/>
      <c r="G14" s="68" t="s">
        <v>91</v>
      </c>
      <c r="H14" s="65"/>
      <c r="I14" s="66" t="s">
        <v>92</v>
      </c>
      <c r="J14" s="67"/>
      <c r="K14" s="69" t="s">
        <v>93</v>
      </c>
      <c r="L14" s="70"/>
      <c r="N14" s="19"/>
      <c r="O14" s="4"/>
      <c r="P14" s="4"/>
      <c r="Q14" s="13"/>
    </row>
    <row r="15" spans="1:17" s="34" customFormat="1" ht="12.75">
      <c r="A15" s="30">
        <f>A8*7</f>
        <v>0</v>
      </c>
      <c r="B15" s="31" t="s">
        <v>0</v>
      </c>
      <c r="C15" s="32">
        <f>C8*5</f>
        <v>0</v>
      </c>
      <c r="D15" s="33" t="s">
        <v>1</v>
      </c>
      <c r="E15" s="30">
        <f>E8*7</f>
        <v>0</v>
      </c>
      <c r="F15" s="31" t="s">
        <v>0</v>
      </c>
      <c r="G15" s="32">
        <f>G8*7</f>
        <v>0</v>
      </c>
      <c r="H15" s="33" t="s">
        <v>1</v>
      </c>
      <c r="I15" s="30">
        <f>I8*7</f>
        <v>0</v>
      </c>
      <c r="J15" s="31" t="s">
        <v>1</v>
      </c>
      <c r="K15" s="32">
        <f>K8*7</f>
        <v>0</v>
      </c>
      <c r="L15" s="33" t="s">
        <v>0</v>
      </c>
      <c r="N15" s="35"/>
      <c r="O15" s="36"/>
      <c r="P15" s="36"/>
      <c r="Q15" s="37"/>
    </row>
    <row r="16" spans="1:16" s="37" customFormat="1" ht="12.75">
      <c r="A16" s="38">
        <f>A10*7</f>
        <v>0</v>
      </c>
      <c r="B16" s="23" t="s">
        <v>84</v>
      </c>
      <c r="C16" s="36"/>
      <c r="D16" s="36"/>
      <c r="E16" s="36"/>
      <c r="F16" s="36"/>
      <c r="G16" s="36"/>
      <c r="H16" s="36"/>
      <c r="I16" s="36"/>
      <c r="J16" s="36"/>
      <c r="K16" s="36"/>
      <c r="L16" s="36"/>
      <c r="N16" s="42"/>
      <c r="O16" s="36"/>
      <c r="P16" s="36"/>
    </row>
    <row r="17" spans="1:12" ht="12.75">
      <c r="A17" s="71" t="s">
        <v>39</v>
      </c>
      <c r="B17" s="71"/>
      <c r="C17" s="71"/>
      <c r="D17" s="71"/>
      <c r="E17" s="71"/>
      <c r="F17" s="71"/>
      <c r="G17" s="71"/>
      <c r="H17" s="71"/>
      <c r="I17" s="71"/>
      <c r="J17" s="71"/>
      <c r="K17" s="71"/>
      <c r="L17" s="71"/>
    </row>
    <row r="18" spans="1:17" s="7" customFormat="1" ht="23.25" customHeight="1">
      <c r="A18" s="66" t="s">
        <v>94</v>
      </c>
      <c r="B18" s="67"/>
      <c r="C18" s="64" t="s">
        <v>89</v>
      </c>
      <c r="D18" s="65"/>
      <c r="E18" s="66" t="s">
        <v>90</v>
      </c>
      <c r="F18" s="67"/>
      <c r="G18" s="68" t="s">
        <v>91</v>
      </c>
      <c r="H18" s="65"/>
      <c r="I18" s="66" t="s">
        <v>92</v>
      </c>
      <c r="J18" s="67"/>
      <c r="K18" s="69" t="s">
        <v>93</v>
      </c>
      <c r="L18" s="70"/>
      <c r="N18" s="19"/>
      <c r="O18" s="4"/>
      <c r="P18" s="4"/>
      <c r="Q18" s="13"/>
    </row>
    <row r="19" spans="1:12" ht="12.75">
      <c r="A19" s="30">
        <f>A8*30</f>
        <v>0</v>
      </c>
      <c r="B19" s="31" t="s">
        <v>0</v>
      </c>
      <c r="C19" s="32">
        <f>C15*4.25</f>
        <v>0</v>
      </c>
      <c r="D19" s="33" t="s">
        <v>1</v>
      </c>
      <c r="E19" s="30">
        <f>E8*30</f>
        <v>0</v>
      </c>
      <c r="F19" s="31" t="s">
        <v>0</v>
      </c>
      <c r="G19" s="32">
        <f>G15*4.25</f>
        <v>0</v>
      </c>
      <c r="H19" s="33" t="s">
        <v>1</v>
      </c>
      <c r="I19" s="30">
        <f>I8*30</f>
        <v>0</v>
      </c>
      <c r="J19" s="31" t="s">
        <v>1</v>
      </c>
      <c r="K19" s="32">
        <f>K8*30</f>
        <v>0</v>
      </c>
      <c r="L19" s="33" t="s">
        <v>0</v>
      </c>
    </row>
    <row r="20" spans="1:12" ht="12.75">
      <c r="A20" s="38">
        <f>A10*30</f>
        <v>0</v>
      </c>
      <c r="B20" s="23" t="s">
        <v>84</v>
      </c>
      <c r="C20" s="36"/>
      <c r="D20" s="36"/>
      <c r="E20" s="36"/>
      <c r="F20" s="36"/>
      <c r="G20" s="36"/>
      <c r="H20" s="36"/>
      <c r="I20" s="36"/>
      <c r="J20" s="36"/>
      <c r="K20" s="36"/>
      <c r="L20" s="36"/>
    </row>
    <row r="21" spans="1:12" ht="12.75">
      <c r="A21" s="71" t="s">
        <v>40</v>
      </c>
      <c r="B21" s="71"/>
      <c r="C21" s="71"/>
      <c r="D21" s="71"/>
      <c r="E21" s="71"/>
      <c r="F21" s="71"/>
      <c r="G21" s="71"/>
      <c r="H21" s="71"/>
      <c r="I21" s="71"/>
      <c r="J21" s="71"/>
      <c r="K21" s="71"/>
      <c r="L21" s="71"/>
    </row>
    <row r="22" spans="1:17" s="7" customFormat="1" ht="23.25" customHeight="1">
      <c r="A22" s="66" t="s">
        <v>94</v>
      </c>
      <c r="B22" s="67"/>
      <c r="C22" s="64" t="s">
        <v>89</v>
      </c>
      <c r="D22" s="65"/>
      <c r="E22" s="66" t="s">
        <v>90</v>
      </c>
      <c r="F22" s="67"/>
      <c r="G22" s="68" t="s">
        <v>91</v>
      </c>
      <c r="H22" s="65"/>
      <c r="I22" s="66" t="s">
        <v>92</v>
      </c>
      <c r="J22" s="67"/>
      <c r="K22" s="69" t="s">
        <v>93</v>
      </c>
      <c r="L22" s="70"/>
      <c r="N22" s="19"/>
      <c r="O22" s="4"/>
      <c r="P22" s="4"/>
      <c r="Q22" s="13"/>
    </row>
    <row r="23" spans="1:17" s="34" customFormat="1" ht="12.75">
      <c r="A23" s="30">
        <f>A19*3</f>
        <v>0</v>
      </c>
      <c r="B23" s="31" t="s">
        <v>0</v>
      </c>
      <c r="C23" s="32">
        <f>C19*3</f>
        <v>0</v>
      </c>
      <c r="D23" s="33" t="s">
        <v>1</v>
      </c>
      <c r="E23" s="30">
        <f>E19*3</f>
        <v>0</v>
      </c>
      <c r="F23" s="31" t="s">
        <v>0</v>
      </c>
      <c r="G23" s="32">
        <f>G19*3</f>
        <v>0</v>
      </c>
      <c r="H23" s="33" t="s">
        <v>1</v>
      </c>
      <c r="I23" s="30">
        <f>I19*3</f>
        <v>0</v>
      </c>
      <c r="J23" s="31" t="s">
        <v>1</v>
      </c>
      <c r="K23" s="32">
        <f>K19*3</f>
        <v>0</v>
      </c>
      <c r="L23" s="33" t="s">
        <v>0</v>
      </c>
      <c r="N23" s="35"/>
      <c r="O23" s="36"/>
      <c r="P23" s="36"/>
      <c r="Q23" s="37"/>
    </row>
    <row r="24" spans="1:16" s="37" customFormat="1" ht="12.75">
      <c r="A24" s="38">
        <f>A20*3</f>
        <v>0</v>
      </c>
      <c r="B24" s="23" t="s">
        <v>84</v>
      </c>
      <c r="C24" s="36"/>
      <c r="D24" s="36"/>
      <c r="E24" s="36"/>
      <c r="F24" s="36"/>
      <c r="G24" s="36"/>
      <c r="H24" s="36"/>
      <c r="I24" s="36"/>
      <c r="J24" s="36"/>
      <c r="K24" s="36"/>
      <c r="L24" s="36"/>
      <c r="N24" s="42"/>
      <c r="O24" s="36"/>
      <c r="P24" s="36"/>
    </row>
    <row r="25" spans="1:12" ht="12.75">
      <c r="A25" s="71" t="s">
        <v>41</v>
      </c>
      <c r="B25" s="71"/>
      <c r="C25" s="71"/>
      <c r="D25" s="71"/>
      <c r="E25" s="71"/>
      <c r="F25" s="71"/>
      <c r="G25" s="71"/>
      <c r="H25" s="71"/>
      <c r="I25" s="71"/>
      <c r="J25" s="71"/>
      <c r="K25" s="71"/>
      <c r="L25" s="71"/>
    </row>
    <row r="26" spans="1:17" s="7" customFormat="1" ht="23.25" customHeight="1">
      <c r="A26" s="66" t="s">
        <v>94</v>
      </c>
      <c r="B26" s="67"/>
      <c r="C26" s="64" t="s">
        <v>89</v>
      </c>
      <c r="D26" s="65"/>
      <c r="E26" s="66" t="s">
        <v>90</v>
      </c>
      <c r="F26" s="67"/>
      <c r="G26" s="68" t="s">
        <v>91</v>
      </c>
      <c r="H26" s="65"/>
      <c r="I26" s="66" t="s">
        <v>92</v>
      </c>
      <c r="J26" s="67"/>
      <c r="K26" s="69" t="s">
        <v>93</v>
      </c>
      <c r="L26" s="70"/>
      <c r="N26" s="19"/>
      <c r="O26" s="4"/>
      <c r="P26" s="4"/>
      <c r="Q26" s="13"/>
    </row>
    <row r="27" spans="1:12" ht="12.75">
      <c r="A27" s="30">
        <f>A15*52</f>
        <v>0</v>
      </c>
      <c r="B27" s="31" t="s">
        <v>0</v>
      </c>
      <c r="C27" s="32">
        <f>C15*52</f>
        <v>0</v>
      </c>
      <c r="D27" s="33" t="s">
        <v>1</v>
      </c>
      <c r="E27" s="30">
        <f>E15*52</f>
        <v>0</v>
      </c>
      <c r="F27" s="31" t="s">
        <v>0</v>
      </c>
      <c r="G27" s="32">
        <f>G15*52</f>
        <v>0</v>
      </c>
      <c r="H27" s="33" t="s">
        <v>1</v>
      </c>
      <c r="I27" s="30">
        <f>I15*52</f>
        <v>0</v>
      </c>
      <c r="J27" s="31" t="s">
        <v>1</v>
      </c>
      <c r="K27" s="32">
        <f>K15*52</f>
        <v>0</v>
      </c>
      <c r="L27" s="33" t="s">
        <v>0</v>
      </c>
    </row>
    <row r="28" spans="1:2" ht="12.75">
      <c r="A28" s="32">
        <f>A24*4</f>
        <v>0</v>
      </c>
      <c r="B28" s="23" t="s">
        <v>84</v>
      </c>
    </row>
  </sheetData>
  <sheetProtection/>
  <mergeCells count="40">
    <mergeCell ref="A1:J1"/>
    <mergeCell ref="A2:C2"/>
    <mergeCell ref="A3:C3"/>
    <mergeCell ref="A4:C4"/>
    <mergeCell ref="G7:H7"/>
    <mergeCell ref="A5:C5"/>
    <mergeCell ref="A6:J6"/>
    <mergeCell ref="I7:J7"/>
    <mergeCell ref="A7:B7"/>
    <mergeCell ref="K7:L7"/>
    <mergeCell ref="A13:L13"/>
    <mergeCell ref="A14:B14"/>
    <mergeCell ref="C14:D14"/>
    <mergeCell ref="E14:F14"/>
    <mergeCell ref="G14:H14"/>
    <mergeCell ref="I14:J14"/>
    <mergeCell ref="K14:L14"/>
    <mergeCell ref="E7:F7"/>
    <mergeCell ref="C7:D7"/>
    <mergeCell ref="A17:L17"/>
    <mergeCell ref="A18:B18"/>
    <mergeCell ref="C18:D18"/>
    <mergeCell ref="E18:F18"/>
    <mergeCell ref="G18:H18"/>
    <mergeCell ref="I18:J18"/>
    <mergeCell ref="K18:L18"/>
    <mergeCell ref="A21:L21"/>
    <mergeCell ref="A22:B22"/>
    <mergeCell ref="C22:D22"/>
    <mergeCell ref="E22:F22"/>
    <mergeCell ref="G22:H22"/>
    <mergeCell ref="I22:J22"/>
    <mergeCell ref="K22:L22"/>
    <mergeCell ref="A25:L25"/>
    <mergeCell ref="A26:B26"/>
    <mergeCell ref="C26:D26"/>
    <mergeCell ref="E26:F26"/>
    <mergeCell ref="G26:H26"/>
    <mergeCell ref="I26:J26"/>
    <mergeCell ref="K26:L26"/>
  </mergeCells>
  <printOptions/>
  <pageMargins left="0.7480314960629921" right="0.7480314960629921" top="0.984251968503937" bottom="0.984251968503937" header="0.5118110236220472" footer="0.5118110236220472"/>
  <pageSetup horizontalDpi="600" verticalDpi="600" orientation="landscape" paperSize="9" scale="99" r:id="rId1"/>
  <headerFooter alignWithMargins="0">
    <oddFooter>&amp;L&amp;F&amp;C&amp;A&amp;R&amp;D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Vetafarm Europe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 4</dc:creator>
  <cp:keywords/>
  <dc:description/>
  <cp:lastModifiedBy>user</cp:lastModifiedBy>
  <cp:lastPrinted>2008-04-04T15:42:53Z</cp:lastPrinted>
  <dcterms:created xsi:type="dcterms:W3CDTF">1997-03-10T11:42:44Z</dcterms:created>
  <dcterms:modified xsi:type="dcterms:W3CDTF">2015-05-12T09:33:57Z</dcterms:modified>
  <cp:category/>
  <cp:version/>
  <cp:contentType/>
  <cp:contentStatus/>
</cp:coreProperties>
</file>